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8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19\CEP\Info Prasowe\2019.10\PTW\"/>
    </mc:Choice>
  </mc:AlternateContent>
  <xr:revisionPtr revIDLastSave="0" documentId="13_ncr:1_{F7E47050-7772-48A7-AFB5-369940FC288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NDEX" sheetId="10" r:id="rId1"/>
    <sheet name="R_PTW 2019vs2018" sheetId="16" r:id="rId2"/>
    <sheet name="R_PTW NEW 2019vs2018" sheetId="24" r:id="rId3"/>
    <sheet name="R_nowe MC 2019vs2018" sheetId="9" r:id="rId4"/>
    <sheet name="R_MC 2019 rankingi" sheetId="28" r:id="rId5"/>
    <sheet name="R_nowe MP 2019vs2018" sheetId="17" r:id="rId6"/>
    <sheet name="R_MP_2019 ranking" sheetId="27" r:id="rId7"/>
    <sheet name="R_PTW USED 2019vs2018" sheetId="25" r:id="rId8"/>
    <sheet name="R_MC&amp;MP struktura 2019" sheetId="19" r:id="rId9"/>
  </sheets>
  <definedNames>
    <definedName name="_xlnm._FilterDatabase" localSheetId="4" hidden="1">'R_MC 2019 rankingi'!$C$22:$K$149</definedName>
    <definedName name="_xlnm._FilterDatabase" localSheetId="6" hidden="1">'R_MP_2019 ranking'!$C$15:$J$132</definedName>
    <definedName name="_xlnm.Print_Area" localSheetId="4">'R_MC 2019 rankingi'!$B$2:$I$55</definedName>
    <definedName name="_xlnm.Print_Area" localSheetId="8">'R_MC&amp;MP struktura 2019'!$A$1:$Y$56</definedName>
    <definedName name="_xlnm.Print_Area" localSheetId="6">'R_MP_2019 ranking'!$B$1:$I$15</definedName>
    <definedName name="_xlnm.Print_Area" localSheetId="3">'R_nowe MC 2019vs2018'!$A$1:$Q$41</definedName>
    <definedName name="_xlnm.Print_Area" localSheetId="5">'R_nowe MP 2019vs2018'!$A$1:$Q$41</definedName>
    <definedName name="_xlnm.Print_Area" localSheetId="1">'R_PTW 2019vs2018'!$A$1:$O$39</definedName>
    <definedName name="_xlnm.Print_Area" localSheetId="2">'R_PTW NEW 2019vs2018'!$A$1:$O$39</definedName>
    <definedName name="_xlnm.Print_Area" localSheetId="7">'R_PTW USED 2019vs2018'!$A$1:$O$39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9" l="1"/>
  <c r="E14" i="9"/>
  <c r="C14" i="9"/>
  <c r="B14" i="9"/>
  <c r="G14" i="9" l="1"/>
  <c r="D14" i="9"/>
</calcChain>
</file>

<file path=xl/sharedStrings.xml><?xml version="1.0" encoding="utf-8"?>
<sst xmlns="http://schemas.openxmlformats.org/spreadsheetml/2006/main" count="425" uniqueCount="158">
  <si>
    <t>UWAGA:* przyjęto - nowe motocykle i nowe motorowery tj.bez daty pierwszej rejestracji za granicą i nie starsze niż 3 lata</t>
  </si>
  <si>
    <t>ROK</t>
  </si>
  <si>
    <t>BMW</t>
  </si>
  <si>
    <t>MOTOROWERY (MP)</t>
  </si>
  <si>
    <t>MOTOCYKLE (MC)</t>
  </si>
  <si>
    <t>zmiana</t>
  </si>
  <si>
    <t>STY</t>
  </si>
  <si>
    <t>LUT</t>
  </si>
  <si>
    <t>MAR</t>
  </si>
  <si>
    <t>KWI</t>
  </si>
  <si>
    <t>MAJ</t>
  </si>
  <si>
    <t>CZE</t>
  </si>
  <si>
    <t>LIP</t>
  </si>
  <si>
    <t>SIE</t>
  </si>
  <si>
    <t>WRZ</t>
  </si>
  <si>
    <t>PAŹ</t>
  </si>
  <si>
    <t>LIS</t>
  </si>
  <si>
    <t>GRU</t>
  </si>
  <si>
    <t>RAZEM</t>
  </si>
  <si>
    <t>RODZAJ</t>
  </si>
  <si>
    <t>MOTOCYKL</t>
  </si>
  <si>
    <t>MOTOROWER</t>
  </si>
  <si>
    <t>LUTY</t>
  </si>
  <si>
    <t>NOWE MC*</t>
  </si>
  <si>
    <t>NOWE MP*</t>
  </si>
  <si>
    <t>NOWE MC - udział%</t>
  </si>
  <si>
    <t>NOWE MP - udział%</t>
  </si>
  <si>
    <t>MC PZPM 2008</t>
  </si>
  <si>
    <t>MP PZPM 2008</t>
  </si>
  <si>
    <t>MC PZPM 2009</t>
  </si>
  <si>
    <t>MP PZPM 2009</t>
  </si>
  <si>
    <t>zmiana NOWE r/r</t>
  </si>
  <si>
    <t>zmiana RAZEM r/r</t>
  </si>
  <si>
    <t>zmiana r/r</t>
  </si>
  <si>
    <t>zmiana UZYWANE r/r</t>
  </si>
  <si>
    <t>YAMAHA</t>
  </si>
  <si>
    <t>HONDA</t>
  </si>
  <si>
    <t>JUNAK</t>
  </si>
  <si>
    <t>SUZUKI</t>
  </si>
  <si>
    <t>ZIPP</t>
  </si>
  <si>
    <t>KAWASAKI</t>
  </si>
  <si>
    <t>HARLEY-DAVIDSON</t>
  </si>
  <si>
    <t>KTM</t>
  </si>
  <si>
    <t>RAZEM 1-10</t>
  </si>
  <si>
    <t>POZOSTAŁE MARKI</t>
  </si>
  <si>
    <t>&lt;=125cm3</t>
  </si>
  <si>
    <t>pozostałe marki</t>
  </si>
  <si>
    <t>&lt;=125cm3 Suma</t>
  </si>
  <si>
    <t>125cm3&lt;poj.sil.&lt;=250cm3</t>
  </si>
  <si>
    <t>125cm3&lt;poj.sil.&lt;=250cm3 Suma</t>
  </si>
  <si>
    <t>250cm3&lt;poj.sil.&lt;=500cm3</t>
  </si>
  <si>
    <t>250cm3&lt;poj.sil.&lt;=500cm3 Suma</t>
  </si>
  <si>
    <t>500cm3&lt;poj.sil.&lt;=750cm3</t>
  </si>
  <si>
    <t>500cm3&lt;poj.sil.&lt;=750cm3 Suma</t>
  </si>
  <si>
    <t>&gt;750cm3</t>
  </si>
  <si>
    <t>poj.sil.&gt;750cm3 Suma</t>
  </si>
  <si>
    <t>TAOTAO</t>
  </si>
  <si>
    <t>MOTOCYKLE</t>
  </si>
  <si>
    <t>NOWE</t>
  </si>
  <si>
    <t>UŻYWANE</t>
  </si>
  <si>
    <t>MOTOROWERY</t>
  </si>
  <si>
    <t>ROMET MOTORS</t>
  </si>
  <si>
    <t>BIG SCOOTER</t>
  </si>
  <si>
    <t>CHOPPER &amp; CRUISER</t>
  </si>
  <si>
    <t>STREET</t>
  </si>
  <si>
    <t>SPORT</t>
  </si>
  <si>
    <t>SUPERSPORT</t>
  </si>
  <si>
    <t>ON/OFF</t>
  </si>
  <si>
    <t>OFF ROAD</t>
  </si>
  <si>
    <t>INNE</t>
  </si>
  <si>
    <t>Pozycja</t>
  </si>
  <si>
    <t>Udział %</t>
  </si>
  <si>
    <t>% Zmiana</t>
  </si>
  <si>
    <t>Marka</t>
  </si>
  <si>
    <t>Pojemność silnika</t>
  </si>
  <si>
    <t>TOURIST</t>
  </si>
  <si>
    <t>Segment</t>
  </si>
  <si>
    <t>Zmiana
r/r</t>
  </si>
  <si>
    <t>UWAGA:* przyjęto - nowe motorowery tj. bez daty pierwszej rejestracji za granicą i nie starsze  niż 3 lata</t>
  </si>
  <si>
    <t>UWAGA:* przyjęto - nowe motorowery tj. bez daty pierwszej rejestracji za granicą i nie starsze niż 3 lata</t>
  </si>
  <si>
    <t>UWAGA:* przyjęto - nowe motocykle i nowe motorowery tj. bez daty pierwszej rejestracji za granicą i nie starsze niż 3 lata</t>
  </si>
  <si>
    <t>UWAGA:* przyjęto - nowe motocykle tj. bez daty pierwszej rejestracji za granicą i nie starsze niż 3 lata</t>
  </si>
  <si>
    <t>UWAGA:* przyjęto - nowe motocykle tj. nie starsze niż 3 letnie i bez daty pierwszej rejestracji za granicą
** liczba zawiera również jednoślady bez podanej daty pierwszej rejestracji za granicą, które są starsze niż 3 lata</t>
  </si>
  <si>
    <t>INNE Suma</t>
  </si>
  <si>
    <t>HUSQVARNA</t>
  </si>
  <si>
    <t xml:space="preserve"> </t>
  </si>
  <si>
    <t>BARTON</t>
  </si>
  <si>
    <t>Źródło: analizy PZPM NA PODSTAWIE DANYCH CEP, MC</t>
  </si>
  <si>
    <t>Źródło: analizy PZPM na podstawie danych CEP, MC</t>
  </si>
  <si>
    <t>TORQ</t>
  </si>
  <si>
    <t>PIERWSZE REJESTRACJE NOWYCH I UŻYWANYCH JEDNOŚLADÓW w POLSCE, 2018</t>
  </si>
  <si>
    <t>RAZEM 2018r.</t>
  </si>
  <si>
    <t>PIERWSZE REJESTRACJE NOWYCH JEDNOŚLADÓW w POLSCE, 2018</t>
  </si>
  <si>
    <t>2018
Udział %</t>
  </si>
  <si>
    <t>PIERWSZE REJESTRACJE UŻYWANYCH JEDNOŚLADÓW w POLSCE, 2018</t>
  </si>
  <si>
    <t>ROK 2018:</t>
  </si>
  <si>
    <t>NOWE MC* 2018</t>
  </si>
  <si>
    <t>UŻYWANE MC** 2018</t>
  </si>
  <si>
    <t>RAZEM MC 2018</t>
  </si>
  <si>
    <t>NOWE MP* 2018</t>
  </si>
  <si>
    <t>UŻYWANE MP** 2018</t>
  </si>
  <si>
    <t>RAZEM MP 2018</t>
  </si>
  <si>
    <t>LONGJIA</t>
  </si>
  <si>
    <t>UDZIAŁ NOWYCH MOTOCYKLI I MOTOROWERÓW W CAŁOŚCI PIERWSZYCH REJESTRACJI, 2019</t>
  </si>
  <si>
    <t>R_nowe i używane PTW 2019vs2018</t>
  </si>
  <si>
    <t>R_nowe PTW 2019vs2018</t>
  </si>
  <si>
    <t>R_nowe MC 2019vs2018</t>
  </si>
  <si>
    <t>R_MC 2019 rankingi</t>
  </si>
  <si>
    <t>R_nowe MP 2019vs2018</t>
  </si>
  <si>
    <t>R_MP_2019 ranking</t>
  </si>
  <si>
    <t>R_używane PTW 2019vs2018</t>
  </si>
  <si>
    <t>R_MC&amp;MP struktura 2019</t>
  </si>
  <si>
    <t>PIERWSZE REJESTRACJE JEDNOŚLADÓW (PTW), 2019 VS 2018</t>
  </si>
  <si>
    <t>PIERWSZE REJESTRACJE NOWYCH* JEDNOŚLADÓW, 2019 VS 2018</t>
  </si>
  <si>
    <t>NOWE MOTOCYKLE, 2019 VS 2018</t>
  </si>
  <si>
    <t>NOWE MOTOROWERY, 2019 VS 2018</t>
  </si>
  <si>
    <t>PIERWSZE REJESTRACJE UŻYWANYCH JEDNOŚLADÓW (PTW), 2019 VS 2018</t>
  </si>
  <si>
    <t>PIERWSZE REJESTRACJE NOWYCH I UŻYWANYCH JEDNOŚLADÓW w POLSCE, 2019</t>
  </si>
  <si>
    <t>RAZEM 2019r.</t>
  </si>
  <si>
    <t>2019 ZMIANA % m/m</t>
  </si>
  <si>
    <t>2019 vs 2018 ZMIANA %  r/r</t>
  </si>
  <si>
    <t>PIERWSZE REJESTRACJE NOWYCH JEDNOŚLADÓW w POLSCE, 2019</t>
  </si>
  <si>
    <t>zmiana 2019/2018</t>
  </si>
  <si>
    <t>PIERWSZE REJESTRACJE NOWYCH MOTOCYKLI (MC), 2019 vs 2018</t>
  </si>
  <si>
    <t>Źródło: analizy PZPM na podstawie danych CEP/MC</t>
  </si>
  <si>
    <t>PIERWSZE REJESTRACJE NOWYCH MOTOROWERÓW (MP)*, 2019 vs 2018</t>
  </si>
  <si>
    <t>Nowe MOTOROWERY - ranking marek - 2019 narastająco</t>
  </si>
  <si>
    <t>2019
Udział %</t>
  </si>
  <si>
    <t>Nowe MOTOCYKLE - ranking marek wg segmentów - 2019 narastająco</t>
  </si>
  <si>
    <t>Nowe MOTOCYKLE - ranking marek wg DCC - 2019 narastająco</t>
  </si>
  <si>
    <t>Nowe* MOTOCYKLE - ranking marek - 2019 narastająco</t>
  </si>
  <si>
    <t>PIERWSZE REJESTRACJE UŻYWANYCH JEDNOŚLADÓW w POLSCE, 2019</t>
  </si>
  <si>
    <t>ROK 2019:</t>
  </si>
  <si>
    <t>NOWE MC* 2019</t>
  </si>
  <si>
    <t>UŻYWANE MC** 2019</t>
  </si>
  <si>
    <t>RAZEM MC 2019</t>
  </si>
  <si>
    <t>NOWE MP* 2019</t>
  </si>
  <si>
    <t>UŻYWANE MP** 2019</t>
  </si>
  <si>
    <t>RAZEM MP 2019</t>
  </si>
  <si>
    <t>BLINKEE</t>
  </si>
  <si>
    <t>STRUKTURA REJESTRACJI NOWYCH i UŻYWANYCH JEDNOŚLADÓW, ROK 2019</t>
  </si>
  <si>
    <t>SAKURA</t>
  </si>
  <si>
    <t>BETA</t>
  </si>
  <si>
    <t>SWM</t>
  </si>
  <si>
    <t>YADEA</t>
  </si>
  <si>
    <t>KYMCO</t>
  </si>
  <si>
    <t>REJESTRACJE - PZPM na podstawie danych CEP (MC). STYCZEŃ-PAŹDZIERNIK 2019</t>
  </si>
  <si>
    <t>PAŹDZIERNIK</t>
  </si>
  <si>
    <t>Styczeń-Październik</t>
  </si>
  <si>
    <t>ROK NARASTAJĄCO
STYCZEŃ-PAŹDZIERNIK</t>
  </si>
  <si>
    <t>BIG SCOOTER Suma</t>
  </si>
  <si>
    <t>CHOPPER &amp; CRUISER Suma</t>
  </si>
  <si>
    <t>STREET Suma</t>
  </si>
  <si>
    <t>SPORT Suma</t>
  </si>
  <si>
    <t>SUPERSPORT Suma</t>
  </si>
  <si>
    <t>TOURIST Suma</t>
  </si>
  <si>
    <t>ON/OFF Suma</t>
  </si>
  <si>
    <t>OFF ROAD 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</si>
</sst>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#,##0_ ;\-#,##0\ "/>
    <numFmt numFmtId="168" formatCode="_-* #,##0.0\ _z_ł_-;\-* #,##0.0\ _z_ł_-;_-* &quot;-&quot;??\ _z_ł_-;_-@_-"/>
  </numFmts>
  <fonts count="47">
    <font>
      <sz val="10"/>
      <name val="Arial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2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ahoma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0"/>
      <name val="Tahoma"/>
      <family val="2"/>
      <charset val="238"/>
    </font>
    <font>
      <b/>
      <sz val="11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name val="Arial"/>
      <family val="2"/>
      <charset val="238"/>
    </font>
    <font>
      <b/>
      <sz val="10"/>
      <color theme="1"/>
      <name val="Tahoma"/>
      <family val="2"/>
      <charset val="238"/>
    </font>
    <font>
      <sz val="11"/>
      <color theme="1"/>
      <name val="Calibri"/>
      <family val="2"/>
      <charset val="23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4"/>
      </top>
      <bottom style="thin">
        <color indexed="64"/>
      </bottom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5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auto="1"/>
      </top>
      <bottom/>
      <diagonal/>
    </border>
  </borders>
  <cellStyleXfs count="94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29" fillId="3" borderId="0" applyNumberFormat="0" applyBorder="0" applyAlignment="0" applyProtection="0"/>
    <xf numFmtId="0" fontId="24" fillId="20" borderId="1" applyNumberFormat="0" applyAlignment="0" applyProtection="0"/>
    <xf numFmtId="0" fontId="19" fillId="21" borderId="2" applyNumberFormat="0" applyAlignment="0" applyProtection="0"/>
    <xf numFmtId="0" fontId="15" fillId="7" borderId="1" applyNumberFormat="0" applyAlignment="0" applyProtection="0"/>
    <xf numFmtId="0" fontId="16" fillId="20" borderId="3" applyNumberFormat="0" applyAlignment="0" applyProtection="0"/>
    <xf numFmtId="0" fontId="17" fillId="4" borderId="0" applyNumberFormat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5" fillId="7" borderId="1" applyNumberFormat="0" applyAlignment="0" applyProtection="0"/>
    <xf numFmtId="0" fontId="18" fillId="0" borderId="7" applyNumberFormat="0" applyFill="0" applyAlignment="0" applyProtection="0"/>
    <xf numFmtId="0" fontId="19" fillId="21" borderId="2" applyNumberFormat="0" applyAlignment="0" applyProtection="0"/>
    <xf numFmtId="0" fontId="18" fillId="0" borderId="7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1" fillId="23" borderId="8" applyNumberFormat="0" applyFont="0" applyAlignment="0" applyProtection="0"/>
    <xf numFmtId="0" fontId="24" fillId="20" borderId="1" applyNumberFormat="0" applyAlignment="0" applyProtection="0"/>
    <xf numFmtId="0" fontId="16" fillId="20" borderId="3" applyNumberFormat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7" fillId="0" borderId="0" applyNumberFormat="0" applyFill="0" applyBorder="0" applyAlignment="0" applyProtection="0"/>
    <xf numFmtId="0" fontId="29" fillId="3" borderId="0" applyNumberFormat="0" applyBorder="0" applyAlignment="0" applyProtection="0"/>
  </cellStyleXfs>
  <cellXfs count="226">
    <xf numFmtId="0" fontId="0" fillId="0" borderId="0" xfId="0"/>
    <xf numFmtId="0" fontId="0" fillId="0" borderId="10" xfId="0" applyBorder="1"/>
    <xf numFmtId="0" fontId="0" fillId="0" borderId="11" xfId="0" applyBorder="1"/>
    <xf numFmtId="165" fontId="0" fillId="0" borderId="0" xfId="81" applyNumberFormat="1" applyFont="1"/>
    <xf numFmtId="0" fontId="0" fillId="0" borderId="12" xfId="0" applyBorder="1"/>
    <xf numFmtId="0" fontId="5" fillId="24" borderId="10" xfId="0" applyFont="1" applyFill="1" applyBorder="1"/>
    <xf numFmtId="0" fontId="0" fillId="0" borderId="0" xfId="0" applyAlignment="1">
      <alignment vertical="center"/>
    </xf>
    <xf numFmtId="0" fontId="3" fillId="0" borderId="0" xfId="63" quotePrefix="1" applyAlignment="1" applyProtection="1"/>
    <xf numFmtId="0" fontId="7" fillId="0" borderId="0" xfId="0" applyFont="1"/>
    <xf numFmtId="0" fontId="7" fillId="0" borderId="14" xfId="0" applyFont="1" applyBorder="1" applyAlignment="1">
      <alignment wrapText="1" shrinkToFit="1"/>
    </xf>
    <xf numFmtId="0" fontId="0" fillId="0" borderId="0" xfId="0" applyAlignment="1">
      <alignment horizontal="center" vertical="center"/>
    </xf>
    <xf numFmtId="165" fontId="1" fillId="0" borderId="0" xfId="81" applyNumberFormat="1"/>
    <xf numFmtId="0" fontId="6" fillId="0" borderId="10" xfId="0" applyFont="1" applyBorder="1"/>
    <xf numFmtId="0" fontId="6" fillId="0" borderId="15" xfId="0" applyFont="1" applyBorder="1"/>
    <xf numFmtId="165" fontId="6" fillId="0" borderId="14" xfId="81" applyNumberFormat="1" applyFont="1" applyBorder="1"/>
    <xf numFmtId="0" fontId="6" fillId="0" borderId="0" xfId="0" applyFont="1"/>
    <xf numFmtId="166" fontId="9" fillId="0" borderId="10" xfId="55" applyNumberFormat="1" applyFont="1" applyBorder="1" applyAlignment="1">
      <alignment wrapText="1"/>
    </xf>
    <xf numFmtId="166" fontId="1" fillId="0" borderId="0" xfId="55" applyNumberFormat="1"/>
    <xf numFmtId="3" fontId="0" fillId="0" borderId="0" xfId="0" applyNumberFormat="1"/>
    <xf numFmtId="166" fontId="0" fillId="0" borderId="0" xfId="0" applyNumberFormat="1"/>
    <xf numFmtId="165" fontId="9" fillId="0" borderId="10" xfId="81" applyNumberFormat="1" applyFont="1" applyBorder="1" applyAlignment="1">
      <alignment horizontal="right" wrapText="1"/>
    </xf>
    <xf numFmtId="166" fontId="1" fillId="0" borderId="10" xfId="55" applyNumberFormat="1" applyBorder="1"/>
    <xf numFmtId="166" fontId="9" fillId="0" borderId="17" xfId="55" applyNumberFormat="1" applyFont="1" applyBorder="1" applyAlignment="1">
      <alignment horizontal="center"/>
    </xf>
    <xf numFmtId="166" fontId="9" fillId="0" borderId="10" xfId="55" applyNumberFormat="1" applyFont="1" applyBorder="1" applyAlignment="1">
      <alignment horizontal="center"/>
    </xf>
    <xf numFmtId="10" fontId="6" fillId="0" borderId="18" xfId="81" applyNumberFormat="1" applyFont="1" applyBorder="1"/>
    <xf numFmtId="166" fontId="6" fillId="0" borderId="18" xfId="0" applyNumberFormat="1" applyFont="1" applyBorder="1"/>
    <xf numFmtId="165" fontId="6" fillId="0" borderId="10" xfId="81" applyNumberFormat="1" applyFont="1" applyBorder="1"/>
    <xf numFmtId="0" fontId="0" fillId="24" borderId="10" xfId="0" applyFill="1" applyBorder="1"/>
    <xf numFmtId="166" fontId="5" fillId="24" borderId="10" xfId="55" applyNumberFormat="1" applyFont="1" applyFill="1" applyBorder="1" applyAlignment="1">
      <alignment wrapText="1"/>
    </xf>
    <xf numFmtId="165" fontId="1" fillId="0" borderId="0" xfId="81" applyNumberFormat="1" applyAlignment="1">
      <alignment shrinkToFit="1"/>
    </xf>
    <xf numFmtId="0" fontId="0" fillId="0" borderId="0" xfId="0" applyAlignment="1">
      <alignment horizontal="center"/>
    </xf>
    <xf numFmtId="0" fontId="1" fillId="0" borderId="0" xfId="0" applyFont="1"/>
    <xf numFmtId="165" fontId="1" fillId="0" borderId="19" xfId="81" applyNumberFormat="1" applyBorder="1" applyAlignment="1">
      <alignment shrinkToFit="1"/>
    </xf>
    <xf numFmtId="165" fontId="6" fillId="0" borderId="0" xfId="81" applyNumberFormat="1" applyFont="1"/>
    <xf numFmtId="0" fontId="8" fillId="0" borderId="0" xfId="0" applyFont="1"/>
    <xf numFmtId="0" fontId="0" fillId="0" borderId="20" xfId="0" applyBorder="1"/>
    <xf numFmtId="0" fontId="0" fillId="0" borderId="21" xfId="0" applyBorder="1"/>
    <xf numFmtId="9" fontId="0" fillId="0" borderId="0" xfId="0" applyNumberFormat="1"/>
    <xf numFmtId="165" fontId="0" fillId="0" borderId="0" xfId="81" applyNumberFormat="1" applyFont="1" applyAlignment="1">
      <alignment shrinkToFit="1"/>
    </xf>
    <xf numFmtId="165" fontId="10" fillId="0" borderId="0" xfId="81" applyNumberFormat="1" applyFont="1" applyAlignment="1">
      <alignment shrinkToFit="1"/>
    </xf>
    <xf numFmtId="166" fontId="9" fillId="0" borderId="19" xfId="55" applyNumberFormat="1" applyFont="1" applyBorder="1" applyAlignment="1">
      <alignment wrapText="1"/>
    </xf>
    <xf numFmtId="166" fontId="1" fillId="0" borderId="19" xfId="55" applyNumberFormat="1" applyBorder="1"/>
    <xf numFmtId="165" fontId="9" fillId="0" borderId="19" xfId="81" applyNumberFormat="1" applyFont="1" applyBorder="1" applyAlignment="1">
      <alignment horizontal="right" wrapText="1"/>
    </xf>
    <xf numFmtId="0" fontId="1" fillId="0" borderId="11" xfId="0" applyFont="1" applyBorder="1"/>
    <xf numFmtId="0" fontId="5" fillId="0" borderId="0" xfId="0" applyFont="1" applyAlignment="1">
      <alignment vertical="center"/>
    </xf>
    <xf numFmtId="0" fontId="2" fillId="0" borderId="11" xfId="0" applyFont="1" applyBorder="1"/>
    <xf numFmtId="0" fontId="11" fillId="0" borderId="11" xfId="0" applyFont="1" applyBorder="1"/>
    <xf numFmtId="0" fontId="12" fillId="0" borderId="11" xfId="0" applyFont="1" applyBorder="1"/>
    <xf numFmtId="0" fontId="31" fillId="0" borderId="10" xfId="0" applyFont="1" applyBorder="1"/>
    <xf numFmtId="0" fontId="31" fillId="0" borderId="16" xfId="0" applyFont="1" applyBorder="1"/>
    <xf numFmtId="0" fontId="31" fillId="0" borderId="22" xfId="0" applyFont="1" applyBorder="1"/>
    <xf numFmtId="0" fontId="32" fillId="0" borderId="10" xfId="0" applyFont="1" applyBorder="1"/>
    <xf numFmtId="0" fontId="31" fillId="25" borderId="10" xfId="0" applyFont="1" applyFill="1" applyBorder="1"/>
    <xf numFmtId="0" fontId="32" fillId="24" borderId="10" xfId="0" applyFont="1" applyFill="1" applyBorder="1"/>
    <xf numFmtId="0" fontId="31" fillId="0" borderId="0" xfId="0" applyFont="1"/>
    <xf numFmtId="165" fontId="31" fillId="0" borderId="0" xfId="81" applyNumberFormat="1" applyFont="1"/>
    <xf numFmtId="166" fontId="9" fillId="0" borderId="10" xfId="55" applyNumberFormat="1" applyFont="1" applyBorder="1" applyAlignment="1">
      <alignment vertical="center" wrapText="1"/>
    </xf>
    <xf numFmtId="166" fontId="1" fillId="0" borderId="10" xfId="55" applyNumberFormat="1" applyBorder="1" applyAlignment="1">
      <alignment vertical="center"/>
    </xf>
    <xf numFmtId="165" fontId="9" fillId="0" borderId="10" xfId="81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166" fontId="33" fillId="0" borderId="10" xfId="55" applyNumberFormat="1" applyFont="1" applyBorder="1" applyAlignment="1">
      <alignment vertical="center" wrapText="1"/>
    </xf>
    <xf numFmtId="164" fontId="0" fillId="0" borderId="0" xfId="55" applyFont="1"/>
    <xf numFmtId="166" fontId="1" fillId="0" borderId="0" xfId="55" applyNumberFormat="1" applyAlignment="1">
      <alignment vertical="center"/>
    </xf>
    <xf numFmtId="166" fontId="9" fillId="0" borderId="0" xfId="55" applyNumberFormat="1" applyFont="1" applyAlignment="1">
      <alignment horizontal="center"/>
    </xf>
    <xf numFmtId="166" fontId="9" fillId="0" borderId="0" xfId="55" applyNumberFormat="1" applyFont="1" applyAlignment="1">
      <alignment wrapText="1"/>
    </xf>
    <xf numFmtId="166" fontId="9" fillId="0" borderId="0" xfId="55" applyNumberFormat="1" applyFont="1" applyAlignment="1">
      <alignment horizontal="right" wrapText="1"/>
    </xf>
    <xf numFmtId="166" fontId="5" fillId="0" borderId="0" xfId="55" applyNumberFormat="1" applyFont="1"/>
    <xf numFmtId="166" fontId="5" fillId="0" borderId="0" xfId="0" applyNumberFormat="1" applyFont="1"/>
    <xf numFmtId="166" fontId="30" fillId="0" borderId="10" xfId="55" applyNumberFormat="1" applyFont="1" applyBorder="1"/>
    <xf numFmtId="166" fontId="33" fillId="0" borderId="17" xfId="55" applyNumberFormat="1" applyFont="1" applyBorder="1" applyAlignment="1">
      <alignment horizontal="center"/>
    </xf>
    <xf numFmtId="166" fontId="33" fillId="0" borderId="10" xfId="55" applyNumberFormat="1" applyFont="1" applyBorder="1" applyAlignment="1">
      <alignment wrapText="1"/>
    </xf>
    <xf numFmtId="166" fontId="33" fillId="0" borderId="16" xfId="55" applyNumberFormat="1" applyFont="1" applyBorder="1" applyAlignment="1">
      <alignment wrapText="1"/>
    </xf>
    <xf numFmtId="166" fontId="30" fillId="0" borderId="0" xfId="55" applyNumberFormat="1" applyFont="1"/>
    <xf numFmtId="165" fontId="33" fillId="0" borderId="10" xfId="81" applyNumberFormat="1" applyFont="1" applyBorder="1" applyAlignment="1">
      <alignment horizontal="right" wrapText="1"/>
    </xf>
    <xf numFmtId="0" fontId="6" fillId="0" borderId="10" xfId="76" applyBorder="1"/>
    <xf numFmtId="0" fontId="6" fillId="0" borderId="0" xfId="76" applyAlignment="1">
      <alignment vertical="center" wrapText="1"/>
    </xf>
    <xf numFmtId="0" fontId="6" fillId="0" borderId="0" xfId="76"/>
    <xf numFmtId="0" fontId="6" fillId="0" borderId="0" xfId="76" applyAlignment="1">
      <alignment horizontal="center" vertical="center" wrapText="1"/>
    </xf>
    <xf numFmtId="0" fontId="6" fillId="0" borderId="0" xfId="76" applyAlignment="1">
      <alignment horizontal="center" vertical="center"/>
    </xf>
    <xf numFmtId="165" fontId="6" fillId="0" borderId="0" xfId="82" applyNumberFormat="1"/>
    <xf numFmtId="0" fontId="35" fillId="0" borderId="0" xfId="76" applyFont="1"/>
    <xf numFmtId="0" fontId="36" fillId="0" borderId="16" xfId="74" applyFont="1" applyBorder="1"/>
    <xf numFmtId="165" fontId="36" fillId="0" borderId="16" xfId="82" applyNumberFormat="1" applyFont="1" applyBorder="1"/>
    <xf numFmtId="0" fontId="36" fillId="0" borderId="11" xfId="74" applyFont="1" applyBorder="1"/>
    <xf numFmtId="165" fontId="36" fillId="0" borderId="11" xfId="82" applyNumberFormat="1" applyFont="1" applyBorder="1"/>
    <xf numFmtId="165" fontId="36" fillId="0" borderId="18" xfId="82" applyNumberFormat="1" applyFont="1" applyBorder="1"/>
    <xf numFmtId="167" fontId="1" fillId="0" borderId="10" xfId="55" applyNumberFormat="1" applyBorder="1"/>
    <xf numFmtId="0" fontId="2" fillId="0" borderId="0" xfId="0" applyFont="1"/>
    <xf numFmtId="0" fontId="2" fillId="0" borderId="0" xfId="0" applyFont="1" applyAlignment="1">
      <alignment horizontal="left" vertical="center"/>
    </xf>
    <xf numFmtId="0" fontId="37" fillId="0" borderId="0" xfId="0" applyFont="1"/>
    <xf numFmtId="0" fontId="36" fillId="0" borderId="23" xfId="74" applyFont="1" applyBorder="1"/>
    <xf numFmtId="0" fontId="36" fillId="0" borderId="14" xfId="74" applyFont="1" applyBorder="1"/>
    <xf numFmtId="166" fontId="9" fillId="0" borderId="10" xfId="55" applyNumberFormat="1" applyFont="1" applyBorder="1" applyAlignment="1">
      <alignment horizontal="left" wrapText="1"/>
    </xf>
    <xf numFmtId="166" fontId="30" fillId="0" borderId="10" xfId="55" applyNumberFormat="1" applyFont="1" applyBorder="1" applyAlignment="1">
      <alignment horizontal="left"/>
    </xf>
    <xf numFmtId="0" fontId="36" fillId="26" borderId="23" xfId="74" applyFont="1" applyFill="1" applyBorder="1" applyAlignment="1">
      <alignment horizontal="center" vertical="center"/>
    </xf>
    <xf numFmtId="0" fontId="36" fillId="26" borderId="24" xfId="74" applyFont="1" applyFill="1" applyBorder="1" applyAlignment="1">
      <alignment horizontal="center" vertical="center"/>
    </xf>
    <xf numFmtId="165" fontId="36" fillId="0" borderId="24" xfId="82" applyNumberFormat="1" applyFont="1" applyBorder="1"/>
    <xf numFmtId="165" fontId="36" fillId="0" borderId="13" xfId="82" applyNumberFormat="1" applyFont="1" applyBorder="1"/>
    <xf numFmtId="0" fontId="45" fillId="26" borderId="22" xfId="74" applyFont="1" applyFill="1" applyBorder="1"/>
    <xf numFmtId="9" fontId="45" fillId="26" borderId="15" xfId="82" applyFont="1" applyFill="1" applyBorder="1"/>
    <xf numFmtId="165" fontId="45" fillId="26" borderId="10" xfId="74" applyNumberFormat="1" applyFont="1" applyFill="1" applyBorder="1"/>
    <xf numFmtId="9" fontId="39" fillId="26" borderId="15" xfId="82" applyFont="1" applyFill="1" applyBorder="1"/>
    <xf numFmtId="165" fontId="39" fillId="26" borderId="10" xfId="82" applyNumberFormat="1" applyFont="1" applyFill="1" applyBorder="1"/>
    <xf numFmtId="165" fontId="39" fillId="26" borderId="16" xfId="82" applyNumberFormat="1" applyFont="1" applyFill="1" applyBorder="1"/>
    <xf numFmtId="0" fontId="36" fillId="0" borderId="14" xfId="76" applyFont="1" applyBorder="1"/>
    <xf numFmtId="0" fontId="36" fillId="0" borderId="27" xfId="76" applyFont="1" applyBorder="1"/>
    <xf numFmtId="165" fontId="36" fillId="0" borderId="13" xfId="81" applyNumberFormat="1" applyFont="1" applyBorder="1"/>
    <xf numFmtId="0" fontId="39" fillId="26" borderId="22" xfId="76" applyFont="1" applyFill="1" applyBorder="1"/>
    <xf numFmtId="0" fontId="36" fillId="26" borderId="28" xfId="76" applyFont="1" applyFill="1" applyBorder="1"/>
    <xf numFmtId="0" fontId="36" fillId="0" borderId="25" xfId="76" applyFont="1" applyBorder="1"/>
    <xf numFmtId="0" fontId="36" fillId="26" borderId="29" xfId="76" applyFont="1" applyFill="1" applyBorder="1"/>
    <xf numFmtId="0" fontId="36" fillId="0" borderId="30" xfId="76" applyFont="1" applyBorder="1"/>
    <xf numFmtId="0" fontId="42" fillId="26" borderId="12" xfId="76" applyFont="1" applyFill="1" applyBorder="1"/>
    <xf numFmtId="165" fontId="42" fillId="26" borderId="15" xfId="82" applyNumberFormat="1" applyFont="1" applyFill="1" applyBorder="1"/>
    <xf numFmtId="0" fontId="42" fillId="26" borderId="22" xfId="76" applyFont="1" applyFill="1" applyBorder="1"/>
    <xf numFmtId="0" fontId="36" fillId="0" borderId="0" xfId="0" applyFont="1"/>
    <xf numFmtId="0" fontId="39" fillId="26" borderId="30" xfId="76" applyFont="1" applyFill="1" applyBorder="1"/>
    <xf numFmtId="0" fontId="39" fillId="26" borderId="28" xfId="76" applyFont="1" applyFill="1" applyBorder="1"/>
    <xf numFmtId="0" fontId="39" fillId="26" borderId="12" xfId="76" applyFont="1" applyFill="1" applyBorder="1"/>
    <xf numFmtId="0" fontId="39" fillId="26" borderId="31" xfId="76" applyFont="1" applyFill="1" applyBorder="1"/>
    <xf numFmtId="0" fontId="39" fillId="26" borderId="29" xfId="76" applyFont="1" applyFill="1" applyBorder="1"/>
    <xf numFmtId="165" fontId="45" fillId="26" borderId="15" xfId="82" applyNumberFormat="1" applyFont="1" applyFill="1" applyBorder="1"/>
    <xf numFmtId="10" fontId="36" fillId="0" borderId="24" xfId="82" applyNumberFormat="1" applyFont="1" applyBorder="1" applyAlignment="1">
      <alignment vertical="center"/>
    </xf>
    <xf numFmtId="10" fontId="36" fillId="0" borderId="13" xfId="82" applyNumberFormat="1" applyFont="1" applyBorder="1" applyAlignment="1">
      <alignment vertical="center"/>
    </xf>
    <xf numFmtId="10" fontId="36" fillId="0" borderId="0" xfId="82" applyNumberFormat="1" applyFont="1" applyAlignment="1">
      <alignment vertical="center"/>
    </xf>
    <xf numFmtId="166" fontId="33" fillId="0" borderId="10" xfId="55" applyNumberFormat="1" applyFont="1" applyBorder="1" applyAlignment="1">
      <alignment horizontal="left"/>
    </xf>
    <xf numFmtId="166" fontId="9" fillId="0" borderId="10" xfId="55" applyNumberFormat="1" applyFont="1" applyBorder="1" applyAlignment="1">
      <alignment horizontal="left"/>
    </xf>
    <xf numFmtId="0" fontId="2" fillId="0" borderId="10" xfId="0" applyFont="1" applyBorder="1"/>
    <xf numFmtId="0" fontId="7" fillId="0" borderId="10" xfId="0" applyFont="1" applyBorder="1"/>
    <xf numFmtId="0" fontId="46" fillId="0" borderId="19" xfId="0" applyFont="1" applyBorder="1" applyAlignment="1">
      <alignment horizontal="right"/>
    </xf>
    <xf numFmtId="0" fontId="46" fillId="0" borderId="0" xfId="0" applyFont="1" applyAlignment="1">
      <alignment horizontal="right"/>
    </xf>
    <xf numFmtId="0" fontId="46" fillId="0" borderId="23" xfId="0" applyFont="1" applyBorder="1" applyAlignment="1">
      <alignment horizontal="right"/>
    </xf>
    <xf numFmtId="0" fontId="46" fillId="0" borderId="14" xfId="0" applyFont="1" applyBorder="1" applyAlignment="1">
      <alignment horizontal="right"/>
    </xf>
    <xf numFmtId="0" fontId="36" fillId="26" borderId="16" xfId="74" applyFont="1" applyFill="1" applyBorder="1" applyAlignment="1">
      <alignment horizontal="center" vertical="center"/>
    </xf>
    <xf numFmtId="0" fontId="36" fillId="0" borderId="0" xfId="77" applyFont="1" applyAlignment="1">
      <alignment vertical="center" wrapText="1"/>
    </xf>
    <xf numFmtId="0" fontId="36" fillId="0" borderId="0" xfId="77" applyFont="1"/>
    <xf numFmtId="0" fontId="36" fillId="0" borderId="14" xfId="77" applyFont="1" applyBorder="1" applyAlignment="1">
      <alignment vertical="center" wrapText="1"/>
    </xf>
    <xf numFmtId="0" fontId="36" fillId="0" borderId="0" xfId="77" applyFont="1" applyAlignment="1">
      <alignment horizontal="center" vertical="center" wrapText="1"/>
    </xf>
    <xf numFmtId="0" fontId="40" fillId="0" borderId="0" xfId="75" applyFont="1" applyAlignment="1">
      <alignment vertical="center"/>
    </xf>
    <xf numFmtId="0" fontId="43" fillId="0" borderId="0" xfId="77" applyFont="1"/>
    <xf numFmtId="10" fontId="36" fillId="0" borderId="35" xfId="82" applyNumberFormat="1" applyFont="1" applyBorder="1" applyAlignment="1">
      <alignment vertical="center"/>
    </xf>
    <xf numFmtId="165" fontId="36" fillId="0" borderId="16" xfId="82" applyNumberFormat="1" applyFont="1" applyBorder="1" applyAlignment="1">
      <alignment vertical="center"/>
    </xf>
    <xf numFmtId="165" fontId="36" fillId="0" borderId="11" xfId="82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166" fontId="1" fillId="0" borderId="18" xfId="55" applyNumberFormat="1" applyBorder="1"/>
    <xf numFmtId="0" fontId="1" fillId="0" borderId="19" xfId="0" applyFont="1" applyBorder="1"/>
    <xf numFmtId="9" fontId="39" fillId="26" borderId="26" xfId="82" applyFont="1" applyFill="1" applyBorder="1" applyAlignment="1">
      <alignment vertical="center"/>
    </xf>
    <xf numFmtId="9" fontId="39" fillId="26" borderId="32" xfId="82" applyFont="1" applyFill="1" applyBorder="1" applyAlignment="1">
      <alignment vertical="center"/>
    </xf>
    <xf numFmtId="165" fontId="39" fillId="26" borderId="18" xfId="74" applyNumberFormat="1" applyFont="1" applyFill="1" applyBorder="1" applyAlignment="1">
      <alignment vertical="center"/>
    </xf>
    <xf numFmtId="0" fontId="36" fillId="0" borderId="23" xfId="74" applyFont="1" applyBorder="1" applyAlignment="1">
      <alignment horizontal="center" vertical="center"/>
    </xf>
    <xf numFmtId="0" fontId="36" fillId="0" borderId="16" xfId="74" applyFont="1" applyBorder="1" applyAlignment="1">
      <alignment vertical="center"/>
    </xf>
    <xf numFmtId="0" fontId="36" fillId="0" borderId="14" xfId="74" applyFont="1" applyBorder="1" applyAlignment="1">
      <alignment horizontal="center" vertical="center"/>
    </xf>
    <xf numFmtId="0" fontId="36" fillId="0" borderId="11" xfId="74" applyFont="1" applyBorder="1" applyAlignment="1">
      <alignment vertical="center"/>
    </xf>
    <xf numFmtId="3" fontId="39" fillId="26" borderId="25" xfId="74" applyNumberFormat="1" applyFont="1" applyFill="1" applyBorder="1" applyAlignment="1">
      <alignment vertical="center"/>
    </xf>
    <xf numFmtId="168" fontId="0" fillId="0" borderId="0" xfId="0" applyNumberFormat="1"/>
    <xf numFmtId="0" fontId="1" fillId="0" borderId="0" xfId="74" applyFont="1"/>
    <xf numFmtId="3" fontId="36" fillId="0" borderId="23" xfId="74" applyNumberFormat="1" applyFont="1" applyBorder="1" applyAlignment="1">
      <alignment vertical="center"/>
    </xf>
    <xf numFmtId="3" fontId="36" fillId="0" borderId="14" xfId="74" applyNumberFormat="1" applyFont="1" applyBorder="1" applyAlignment="1">
      <alignment vertical="center"/>
    </xf>
    <xf numFmtId="0" fontId="36" fillId="0" borderId="25" xfId="74" applyFont="1" applyBorder="1" applyAlignment="1">
      <alignment horizontal="center" vertical="center"/>
    </xf>
    <xf numFmtId="0" fontId="36" fillId="0" borderId="18" xfId="74" applyFont="1" applyBorder="1" applyAlignment="1">
      <alignment vertical="center"/>
    </xf>
    <xf numFmtId="3" fontId="36" fillId="0" borderId="25" xfId="74" applyNumberFormat="1" applyFont="1" applyBorder="1" applyAlignment="1">
      <alignment vertical="center"/>
    </xf>
    <xf numFmtId="10" fontId="36" fillId="0" borderId="26" xfId="82" applyNumberFormat="1" applyFont="1" applyBorder="1" applyAlignment="1">
      <alignment vertical="center"/>
    </xf>
    <xf numFmtId="10" fontId="36" fillId="0" borderId="32" xfId="82" applyNumberFormat="1" applyFont="1" applyBorder="1" applyAlignment="1">
      <alignment vertical="center"/>
    </xf>
    <xf numFmtId="165" fontId="36" fillId="0" borderId="18" xfId="82" applyNumberFormat="1" applyFont="1" applyBorder="1" applyAlignment="1">
      <alignment vertical="center"/>
    </xf>
    <xf numFmtId="166" fontId="5" fillId="0" borderId="10" xfId="55" applyNumberFormat="1" applyFont="1" applyBorder="1" applyAlignment="1">
      <alignment wrapText="1"/>
    </xf>
    <xf numFmtId="0" fontId="5" fillId="0" borderId="10" xfId="0" applyFont="1" applyBorder="1"/>
    <xf numFmtId="3" fontId="46" fillId="0" borderId="19" xfId="0" applyNumberFormat="1" applyFont="1" applyBorder="1" applyAlignment="1">
      <alignment horizontal="right"/>
    </xf>
    <xf numFmtId="3" fontId="46" fillId="0" borderId="23" xfId="0" applyNumberFormat="1" applyFont="1" applyBorder="1" applyAlignment="1">
      <alignment horizontal="right"/>
    </xf>
    <xf numFmtId="3" fontId="46" fillId="0" borderId="0" xfId="0" applyNumberFormat="1" applyFont="1" applyAlignment="1">
      <alignment horizontal="right"/>
    </xf>
    <xf numFmtId="3" fontId="46" fillId="0" borderId="14" xfId="0" applyNumberFormat="1" applyFont="1" applyBorder="1" applyAlignment="1">
      <alignment horizontal="right"/>
    </xf>
    <xf numFmtId="3" fontId="45" fillId="26" borderId="22" xfId="74" applyNumberFormat="1" applyFont="1" applyFill="1" applyBorder="1"/>
    <xf numFmtId="3" fontId="42" fillId="26" borderId="12" xfId="76" applyNumberFormat="1" applyFont="1" applyFill="1" applyBorder="1"/>
    <xf numFmtId="10" fontId="36" fillId="0" borderId="0" xfId="82" applyNumberFormat="1" applyFont="1" applyBorder="1" applyAlignment="1">
      <alignment vertical="center"/>
    </xf>
    <xf numFmtId="165" fontId="39" fillId="26" borderId="10" xfId="74" applyNumberFormat="1" applyFont="1" applyFill="1" applyBorder="1" applyAlignment="1">
      <alignment vertical="center"/>
    </xf>
    <xf numFmtId="166" fontId="1" fillId="0" borderId="0" xfId="55" applyNumberFormat="1" applyAlignment="1">
      <alignment horizontal="center" vertical="center"/>
    </xf>
    <xf numFmtId="166" fontId="6" fillId="0" borderId="0" xfId="55" applyNumberFormat="1" applyFont="1" applyAlignment="1">
      <alignment horizontal="center" vertical="center"/>
    </xf>
    <xf numFmtId="166" fontId="34" fillId="0" borderId="16" xfId="55" applyNumberFormat="1" applyFont="1" applyBorder="1" applyAlignment="1">
      <alignment horizontal="center" vertical="center"/>
    </xf>
    <xf numFmtId="166" fontId="34" fillId="0" borderId="18" xfId="55" applyNumberFormat="1" applyFont="1" applyBorder="1" applyAlignment="1">
      <alignment horizontal="center" vertical="center"/>
    </xf>
    <xf numFmtId="165" fontId="7" fillId="0" borderId="22" xfId="81" applyNumberFormat="1" applyFont="1" applyBorder="1" applyAlignment="1">
      <alignment horizontal="center" vertical="center" shrinkToFit="1"/>
    </xf>
    <xf numFmtId="165" fontId="31" fillId="0" borderId="15" xfId="81" applyNumberFormat="1" applyFont="1" applyBorder="1" applyAlignment="1">
      <alignment horizontal="center" vertical="center" shrinkToFit="1"/>
    </xf>
    <xf numFmtId="166" fontId="33" fillId="0" borderId="16" xfId="55" applyNumberFormat="1" applyFont="1" applyBorder="1" applyAlignment="1">
      <alignment horizontal="center" vertical="center" wrapText="1"/>
    </xf>
    <xf numFmtId="166" fontId="33" fillId="0" borderId="18" xfId="55" applyNumberFormat="1" applyFont="1" applyBorder="1" applyAlignment="1">
      <alignment horizontal="center" vertical="center" wrapText="1"/>
    </xf>
    <xf numFmtId="165" fontId="7" fillId="0" borderId="22" xfId="81" applyNumberFormat="1" applyFont="1" applyBorder="1" applyAlignment="1">
      <alignment horizontal="center" vertical="center" wrapText="1" shrinkToFit="1"/>
    </xf>
    <xf numFmtId="165" fontId="31" fillId="0" borderId="15" xfId="81" applyNumberFormat="1" applyFont="1" applyBorder="1" applyAlignment="1">
      <alignment horizontal="center" vertical="center" wrapText="1" shrinkToFit="1"/>
    </xf>
    <xf numFmtId="166" fontId="9" fillId="0" borderId="18" xfId="55" applyNumberFormat="1" applyFont="1" applyBorder="1" applyAlignment="1">
      <alignment horizontal="center" vertical="center" wrapText="1"/>
    </xf>
    <xf numFmtId="165" fontId="7" fillId="0" borderId="10" xfId="81" applyNumberFormat="1" applyFont="1" applyBorder="1" applyAlignment="1">
      <alignment horizontal="center" vertical="center" wrapText="1" shrinkToFit="1"/>
    </xf>
    <xf numFmtId="165" fontId="31" fillId="0" borderId="10" xfId="81" applyNumberFormat="1" applyFont="1" applyBorder="1" applyAlignment="1">
      <alignment horizontal="center" vertical="center" shrinkToFit="1"/>
    </xf>
    <xf numFmtId="166" fontId="9" fillId="0" borderId="16" xfId="55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0" fillId="0" borderId="32" xfId="75" applyFont="1" applyBorder="1" applyAlignment="1">
      <alignment horizontal="center" vertical="center"/>
    </xf>
    <xf numFmtId="0" fontId="40" fillId="0" borderId="32" xfId="74" applyFont="1" applyBorder="1" applyAlignment="1">
      <alignment horizontal="center" vertical="center"/>
    </xf>
    <xf numFmtId="0" fontId="39" fillId="26" borderId="16" xfId="74" applyFont="1" applyFill="1" applyBorder="1" applyAlignment="1">
      <alignment horizontal="center" vertical="center" wrapText="1"/>
    </xf>
    <xf numFmtId="0" fontId="39" fillId="26" borderId="18" xfId="74" applyFont="1" applyFill="1" applyBorder="1" applyAlignment="1">
      <alignment horizontal="center" vertical="center" wrapText="1"/>
    </xf>
    <xf numFmtId="0" fontId="39" fillId="26" borderId="16" xfId="74" applyFont="1" applyFill="1" applyBorder="1" applyAlignment="1">
      <alignment horizontal="center" vertical="center"/>
    </xf>
    <xf numFmtId="0" fontId="39" fillId="26" borderId="33" xfId="74" applyFont="1" applyFill="1" applyBorder="1" applyAlignment="1">
      <alignment horizontal="center" vertical="center"/>
    </xf>
    <xf numFmtId="0" fontId="39" fillId="26" borderId="22" xfId="74" applyFont="1" applyFill="1" applyBorder="1" applyAlignment="1">
      <alignment horizontal="center" vertical="center"/>
    </xf>
    <xf numFmtId="0" fontId="39" fillId="26" borderId="12" xfId="74" applyFont="1" applyFill="1" applyBorder="1" applyAlignment="1">
      <alignment horizontal="center" vertical="center"/>
    </xf>
    <xf numFmtId="0" fontId="39" fillId="26" borderId="15" xfId="74" applyFont="1" applyFill="1" applyBorder="1" applyAlignment="1">
      <alignment horizontal="center" vertical="center"/>
    </xf>
    <xf numFmtId="0" fontId="39" fillId="26" borderId="11" xfId="74" applyFont="1" applyFill="1" applyBorder="1" applyAlignment="1">
      <alignment horizontal="center" vertical="center" wrapText="1"/>
    </xf>
    <xf numFmtId="0" fontId="39" fillId="26" borderId="24" xfId="74" applyFont="1" applyFill="1" applyBorder="1" applyAlignment="1">
      <alignment horizontal="center" vertical="center"/>
    </xf>
    <xf numFmtId="0" fontId="39" fillId="26" borderId="13" xfId="74" applyFont="1" applyFill="1" applyBorder="1" applyAlignment="1">
      <alignment horizontal="center" vertical="center"/>
    </xf>
    <xf numFmtId="0" fontId="39" fillId="26" borderId="34" xfId="74" applyFont="1" applyFill="1" applyBorder="1" applyAlignment="1">
      <alignment horizontal="center" vertical="center"/>
    </xf>
    <xf numFmtId="0" fontId="36" fillId="26" borderId="16" xfId="74" applyFont="1" applyFill="1" applyBorder="1" applyAlignment="1">
      <alignment horizontal="center" vertical="center"/>
    </xf>
    <xf numFmtId="0" fontId="36" fillId="26" borderId="18" xfId="74" applyFont="1" applyFill="1" applyBorder="1" applyAlignment="1">
      <alignment horizontal="center" vertical="center"/>
    </xf>
    <xf numFmtId="0" fontId="36" fillId="26" borderId="16" xfId="74" applyFont="1" applyFill="1" applyBorder="1" applyAlignment="1">
      <alignment horizontal="center" vertical="center" wrapText="1"/>
    </xf>
    <xf numFmtId="0" fontId="39" fillId="26" borderId="10" xfId="76" applyFont="1" applyFill="1" applyBorder="1" applyAlignment="1">
      <alignment horizontal="center"/>
    </xf>
    <xf numFmtId="0" fontId="39" fillId="26" borderId="22" xfId="76" applyFont="1" applyFill="1" applyBorder="1" applyAlignment="1">
      <alignment horizontal="center"/>
    </xf>
    <xf numFmtId="0" fontId="42" fillId="26" borderId="22" xfId="76" applyFont="1" applyFill="1" applyBorder="1" applyAlignment="1">
      <alignment horizontal="center"/>
    </xf>
    <xf numFmtId="0" fontId="42" fillId="26" borderId="15" xfId="76" applyFont="1" applyFill="1" applyBorder="1" applyAlignment="1">
      <alignment horizontal="center"/>
    </xf>
    <xf numFmtId="0" fontId="42" fillId="26" borderId="18" xfId="76" applyFont="1" applyFill="1" applyBorder="1" applyAlignment="1">
      <alignment horizontal="center"/>
    </xf>
    <xf numFmtId="0" fontId="42" fillId="26" borderId="10" xfId="76" applyFont="1" applyFill="1" applyBorder="1" applyAlignment="1">
      <alignment horizontal="center"/>
    </xf>
    <xf numFmtId="0" fontId="41" fillId="0" borderId="19" xfId="77" applyFont="1" applyBorder="1" applyAlignment="1">
      <alignment horizontal="left"/>
    </xf>
    <xf numFmtId="0" fontId="41" fillId="0" borderId="0" xfId="77" applyFont="1" applyAlignment="1">
      <alignment horizontal="left" wrapText="1"/>
    </xf>
    <xf numFmtId="165" fontId="7" fillId="0" borderId="15" xfId="81" applyNumberFormat="1" applyFont="1" applyBorder="1" applyAlignment="1">
      <alignment horizontal="center" vertical="center" shrinkToFit="1"/>
    </xf>
    <xf numFmtId="165" fontId="7" fillId="0" borderId="15" xfId="81" applyNumberFormat="1" applyFont="1" applyBorder="1" applyAlignment="1">
      <alignment horizontal="center" vertical="center" wrapText="1" shrinkToFit="1"/>
    </xf>
    <xf numFmtId="0" fontId="31" fillId="0" borderId="0" xfId="76" applyFont="1" applyAlignment="1">
      <alignment horizontal="center" vertical="center" wrapText="1"/>
    </xf>
    <xf numFmtId="0" fontId="6" fillId="0" borderId="0" xfId="76" applyAlignment="1">
      <alignment horizontal="center" vertical="center" wrapText="1"/>
    </xf>
    <xf numFmtId="0" fontId="41" fillId="0" borderId="0" xfId="76" applyFont="1" applyAlignment="1">
      <alignment horizontal="left" vertical="top" wrapText="1"/>
    </xf>
    <xf numFmtId="0" fontId="41" fillId="0" borderId="35" xfId="76" applyFont="1" applyBorder="1" applyAlignment="1">
      <alignment horizontal="left"/>
    </xf>
    <xf numFmtId="0" fontId="31" fillId="0" borderId="22" xfId="0" applyFont="1" applyBorder="1" applyAlignment="1">
      <alignment horizontal="center"/>
    </xf>
    <xf numFmtId="0" fontId="31" fillId="0" borderId="12" xfId="0" applyFont="1" applyBorder="1" applyAlignment="1">
      <alignment horizontal="center"/>
    </xf>
    <xf numFmtId="0" fontId="31" fillId="0" borderId="15" xfId="0" applyFont="1" applyBorder="1" applyAlignment="1">
      <alignment horizontal="center"/>
    </xf>
    <xf numFmtId="0" fontId="31" fillId="0" borderId="32" xfId="0" applyFont="1" applyBorder="1" applyAlignment="1">
      <alignment horizontal="center" vertical="center"/>
    </xf>
    <xf numFmtId="0" fontId="7" fillId="0" borderId="0" xfId="0" applyFont="1" applyAlignment="1">
      <alignment horizontal="left" wrapText="1"/>
    </xf>
    <xf numFmtId="165" fontId="0" fillId="0" borderId="35" xfId="81" applyNumberFormat="1" applyFont="1" applyBorder="1" applyAlignment="1">
      <alignment shrinkToFit="1"/>
    </xf>
  </cellXfs>
  <cellStyles count="9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— akcent 1" xfId="7" builtinId="30" customBuiltin="1"/>
    <cellStyle name="20% — akcent 2" xfId="8" builtinId="34" customBuiltin="1"/>
    <cellStyle name="20% — akcent 3" xfId="9" builtinId="38" customBuiltin="1"/>
    <cellStyle name="20% — akcent 4" xfId="10" builtinId="42" customBuiltin="1"/>
    <cellStyle name="20% — akcent 5" xfId="11" builtinId="46" customBuiltin="1"/>
    <cellStyle name="20% — akcent 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— akcent 1" xfId="19" builtinId="31" customBuiltin="1"/>
    <cellStyle name="40% — akcent 2" xfId="20" builtinId="35" customBuiltin="1"/>
    <cellStyle name="40% — akcent 3" xfId="21" builtinId="39" customBuiltin="1"/>
    <cellStyle name="40% — akcent 4" xfId="22" builtinId="43" customBuiltin="1"/>
    <cellStyle name="40% — akcent 5" xfId="23" builtinId="47" customBuiltin="1"/>
    <cellStyle name="40% — akcent 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— akcent 1" xfId="31" builtinId="32" customBuiltin="1"/>
    <cellStyle name="60% — akcent 2" xfId="32" builtinId="36" customBuiltin="1"/>
    <cellStyle name="60% — akcent 3" xfId="33" builtinId="40" customBuiltin="1"/>
    <cellStyle name="60% — akcent 4" xfId="34" builtinId="44" customBuiltin="1"/>
    <cellStyle name="60% — akcent 5" xfId="35" builtinId="48" customBuiltin="1"/>
    <cellStyle name="60% — akcent 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kcent 1" xfId="43" builtinId="29" customBuiltin="1"/>
    <cellStyle name="Akcent 2" xfId="44" builtinId="33" customBuiltin="1"/>
    <cellStyle name="Akcent 3" xfId="45" builtinId="37" customBuiltin="1"/>
    <cellStyle name="Akcent 4" xfId="46" builtinId="41" customBuiltin="1"/>
    <cellStyle name="Akcent 5" xfId="47" builtinId="45" customBuiltin="1"/>
    <cellStyle name="Akcent 6" xfId="48" builtinId="49" customBuiltin="1"/>
    <cellStyle name="Bad" xfId="49" xr:uid="{00000000-0005-0000-0000-000030000000}"/>
    <cellStyle name="Calculation" xfId="50" xr:uid="{00000000-0005-0000-0000-000031000000}"/>
    <cellStyle name="Check Cell" xfId="51" xr:uid="{00000000-0005-0000-0000-000032000000}"/>
    <cellStyle name="Dane wejściowe" xfId="52" builtinId="20" customBuiltin="1"/>
    <cellStyle name="Dane wyjściowe" xfId="53" builtinId="21" customBuiltin="1"/>
    <cellStyle name="Dobry" xfId="54" builtinId="26" customBuiltin="1"/>
    <cellStyle name="Dziesiętny" xfId="55" builtinId="3"/>
    <cellStyle name="Dziesiętny 2" xfId="56" xr:uid="{00000000-0005-0000-0000-000037000000}"/>
    <cellStyle name="Explanatory Text" xfId="57" xr:uid="{00000000-0005-0000-0000-000038000000}"/>
    <cellStyle name="Good" xfId="58" xr:uid="{00000000-0005-0000-0000-000039000000}"/>
    <cellStyle name="Heading 1" xfId="59" xr:uid="{00000000-0005-0000-0000-00003A000000}"/>
    <cellStyle name="Heading 2" xfId="60" xr:uid="{00000000-0005-0000-0000-00003B000000}"/>
    <cellStyle name="Heading 3" xfId="61" xr:uid="{00000000-0005-0000-0000-00003C000000}"/>
    <cellStyle name="Heading 4" xfId="62" xr:uid="{00000000-0005-0000-0000-00003D000000}"/>
    <cellStyle name="Hiperłącze" xfId="63" builtinId="8"/>
    <cellStyle name="Input" xfId="64" xr:uid="{00000000-0005-0000-0000-00003F000000}"/>
    <cellStyle name="Komórka połączona" xfId="65" builtinId="24" customBuiltin="1"/>
    <cellStyle name="Komórka zaznaczona" xfId="66" builtinId="23" customBuiltin="1"/>
    <cellStyle name="Linked Cell" xfId="67" xr:uid="{00000000-0005-0000-0000-000042000000}"/>
    <cellStyle name="Nagłówek 1" xfId="68" builtinId="16" customBuiltin="1"/>
    <cellStyle name="Nagłówek 2" xfId="69" builtinId="17" customBuiltin="1"/>
    <cellStyle name="Nagłówek 3" xfId="70" builtinId="18" customBuiltin="1"/>
    <cellStyle name="Nagłówek 4" xfId="71" builtinId="19" customBuiltin="1"/>
    <cellStyle name="Neutral" xfId="72" xr:uid="{00000000-0005-0000-0000-000047000000}"/>
    <cellStyle name="Neutralny" xfId="73" builtinId="28" customBuiltin="1"/>
    <cellStyle name="Normalny" xfId="0" builtinId="0"/>
    <cellStyle name="Normalny 2" xfId="74" xr:uid="{00000000-0005-0000-0000-00004A000000}"/>
    <cellStyle name="Normalny 2 2" xfId="75" xr:uid="{00000000-0005-0000-0000-00004B000000}"/>
    <cellStyle name="Normalny 3" xfId="76" xr:uid="{00000000-0005-0000-0000-00004C000000}"/>
    <cellStyle name="Normalny 3 2" xfId="77" xr:uid="{00000000-0005-0000-0000-00004D000000}"/>
    <cellStyle name="Note" xfId="78" xr:uid="{00000000-0005-0000-0000-00004E000000}"/>
    <cellStyle name="Obliczenia" xfId="79" builtinId="22" customBuiltin="1"/>
    <cellStyle name="Output" xfId="80" xr:uid="{00000000-0005-0000-0000-000050000000}"/>
    <cellStyle name="Procentowy" xfId="81" builtinId="5"/>
    <cellStyle name="Procentowy 2" xfId="82" xr:uid="{00000000-0005-0000-0000-000052000000}"/>
    <cellStyle name="Procentowy 2 2" xfId="83" xr:uid="{00000000-0005-0000-0000-000053000000}"/>
    <cellStyle name="Procentowy 3" xfId="84" xr:uid="{00000000-0005-0000-0000-000054000000}"/>
    <cellStyle name="Suma" xfId="85" builtinId="25" customBuiltin="1"/>
    <cellStyle name="Tekst objaśnienia" xfId="86" builtinId="53" customBuiltin="1"/>
    <cellStyle name="Tekst ostrzeżenia" xfId="87" builtinId="11" customBuiltin="1"/>
    <cellStyle name="Title" xfId="88" xr:uid="{00000000-0005-0000-0000-000058000000}"/>
    <cellStyle name="Total" xfId="89" xr:uid="{00000000-0005-0000-0000-000059000000}"/>
    <cellStyle name="Tytuł" xfId="90" builtinId="15" customBuiltin="1"/>
    <cellStyle name="Uwaga" xfId="91" builtinId="10" customBuiltin="1"/>
    <cellStyle name="Warning Text" xfId="92" xr:uid="{00000000-0005-0000-0000-00005C000000}"/>
    <cellStyle name="Zły" xfId="93" builtinId="27" customBuiltin="1"/>
  </cellStyles>
  <dxfs count="20"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i UŻYWANE JEDNOŚLADY (PTW)
PIERWSZE REJESTRACJE w PL 
LATA 2018 - 2019</a:t>
            </a:r>
          </a:p>
        </c:rich>
      </c:tx>
      <c:layout>
        <c:manualLayout>
          <c:xMode val="edge"/>
          <c:yMode val="edge"/>
          <c:x val="0.24159480064991876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2019vs2018'!$C$10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2019vs2018'!$B$2:$M$2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2019vs2018'!$U$5:$AF$5</c:f>
              <c:numCache>
                <c:formatCode>General</c:formatCode>
                <c:ptCount val="12"/>
                <c:pt idx="0">
                  <c:v>3111</c:v>
                </c:pt>
                <c:pt idx="1">
                  <c:v>3845</c:v>
                </c:pt>
                <c:pt idx="2">
                  <c:v>8538</c:v>
                </c:pt>
                <c:pt idx="3">
                  <c:v>15674</c:v>
                </c:pt>
                <c:pt idx="4">
                  <c:v>14150</c:v>
                </c:pt>
                <c:pt idx="5">
                  <c:v>12858</c:v>
                </c:pt>
                <c:pt idx="6">
                  <c:v>11890</c:v>
                </c:pt>
                <c:pt idx="7">
                  <c:v>11127</c:v>
                </c:pt>
                <c:pt idx="8">
                  <c:v>7118</c:v>
                </c:pt>
                <c:pt idx="9">
                  <c:v>5724</c:v>
                </c:pt>
                <c:pt idx="10">
                  <c:v>3780</c:v>
                </c:pt>
                <c:pt idx="11">
                  <c:v>3343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51-4619-87A9-3CAE80F938AF}"/>
            </c:ext>
          </c:extLst>
        </c:ser>
        <c:ser>
          <c:idx val="1"/>
          <c:order val="1"/>
          <c:tx>
            <c:strRef>
              <c:f>'R_PTW 2019vs2018'!$B$10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2019vs2018'!$B$2:$M$2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2019vs2018'!$B$5:$M$5</c:f>
              <c:numCache>
                <c:formatCode>General</c:formatCode>
                <c:ptCount val="12"/>
                <c:pt idx="0">
                  <c:v>3082</c:v>
                </c:pt>
                <c:pt idx="1">
                  <c:v>6453</c:v>
                </c:pt>
                <c:pt idx="2">
                  <c:v>12461</c:v>
                </c:pt>
                <c:pt idx="3">
                  <c:v>16711</c:v>
                </c:pt>
                <c:pt idx="4">
                  <c:v>13531</c:v>
                </c:pt>
                <c:pt idx="5">
                  <c:v>13339</c:v>
                </c:pt>
                <c:pt idx="6">
                  <c:v>14101</c:v>
                </c:pt>
                <c:pt idx="7">
                  <c:v>11149</c:v>
                </c:pt>
                <c:pt idx="8">
                  <c:v>7714</c:v>
                </c:pt>
                <c:pt idx="9">
                  <c:v>6197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51-4619-87A9-3CAE80F93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37632"/>
        <c:axId val="42462208"/>
      </c:barChart>
      <c:catAx>
        <c:axId val="4243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6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4622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37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35648154600144"/>
          <c:w val="0.12770585494994946"/>
          <c:h val="0.210837494870663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sty-paź 2019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segmentów</a:t>
            </a:r>
          </a:p>
        </c:rich>
      </c:tx>
      <c:layout>
        <c:manualLayout>
          <c:xMode val="edge"/>
          <c:yMode val="edge"/>
          <c:x val="0.17368483869093826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439-4A7C-AAFD-9F69C4E384A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439-4A7C-AAFD-9F69C4E384A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439-4A7C-AAFD-9F69C4E384A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439-4A7C-AAFD-9F69C4E384A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439-4A7C-AAFD-9F69C4E384AB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5439-4A7C-AAFD-9F69C4E384AB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5439-4A7C-AAFD-9F69C4E384AB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5439-4A7C-AAFD-9F69C4E384AB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5439-4A7C-AAFD-9F69C4E384AB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2019 rankingi'!$T$10,'R_MC 2019 rankingi'!$T$15,'R_MC 2019 rankingi'!$T$20,'R_MC 2019 rankingi'!$T$25,'R_MC 2019 rankingi'!$T$30,'R_MC 2019 rankingi'!$T$35,'R_MC 2019 rankingi'!$T$40,'R_MC 2019 rankingi'!$T$45,'R_MC 2019 rankingi'!$T$46)</c:f>
              <c:numCache>
                <c:formatCode>General</c:formatCode>
                <c:ptCount val="9"/>
                <c:pt idx="0">
                  <c:v>3797</c:v>
                </c:pt>
                <c:pt idx="1">
                  <c:v>1750</c:v>
                </c:pt>
                <c:pt idx="2">
                  <c:v>6308</c:v>
                </c:pt>
                <c:pt idx="3">
                  <c:v>43</c:v>
                </c:pt>
                <c:pt idx="4">
                  <c:v>623</c:v>
                </c:pt>
                <c:pt idx="5">
                  <c:v>1082</c:v>
                </c:pt>
                <c:pt idx="6">
                  <c:v>3478</c:v>
                </c:pt>
                <c:pt idx="7">
                  <c:v>328</c:v>
                </c:pt>
                <c:pt idx="8">
                  <c:v>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439-4A7C-AAFD-9F69C4E38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sty-paź 2018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pojemności silnika</a:t>
            </a:r>
          </a:p>
        </c:rich>
      </c:tx>
      <c:layout>
        <c:manualLayout>
          <c:xMode val="edge"/>
          <c:yMode val="edge"/>
          <c:x val="0.17368497612497233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3A7-4759-B452-5D2C5C0F4A8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3A7-4759-B452-5D2C5C0F4A8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3A7-4759-B452-5D2C5C0F4A8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3A7-4759-B452-5D2C5C0F4A8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03A7-4759-B452-5D2C5C0F4A8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03A7-4759-B452-5D2C5C0F4A8A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&lt;=125cm3</c:v>
              </c:pt>
              <c:pt idx="1">
                <c:v>125&lt;poj.sil.&lt;=250</c:v>
              </c:pt>
              <c:pt idx="2">
                <c:v>250&lt;poj.sil.&lt;=500</c:v>
              </c:pt>
              <c:pt idx="3">
                <c:v>500&lt;poj.sil.&lt;=750</c:v>
              </c:pt>
              <c:pt idx="4">
                <c:v>poj.sil.&gt;750</c:v>
              </c:pt>
              <c:pt idx="5">
                <c:v>Inne</c:v>
              </c:pt>
            </c:strLit>
          </c:cat>
          <c:val>
            <c:numRef>
              <c:f>('R_MC 2019 rankingi'!$M$10,'R_MC 2019 rankingi'!$M$15,'R_MC 2019 rankingi'!$M$20,'R_MC 2019 rankingi'!$M$25,'R_MC 2019 rankingi'!$M$30,'R_MC 2019 rankingi'!$M$31)</c:f>
              <c:numCache>
                <c:formatCode>General</c:formatCode>
                <c:ptCount val="6"/>
                <c:pt idx="0">
                  <c:v>6456</c:v>
                </c:pt>
                <c:pt idx="1">
                  <c:v>268</c:v>
                </c:pt>
                <c:pt idx="2">
                  <c:v>1450</c:v>
                </c:pt>
                <c:pt idx="3" formatCode="#,##0">
                  <c:v>1315</c:v>
                </c:pt>
                <c:pt idx="4">
                  <c:v>3769</c:v>
                </c:pt>
                <c:pt idx="5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3A7-4759-B452-5D2C5C0F4A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sty-paź 2018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segmentów</a:t>
            </a:r>
          </a:p>
        </c:rich>
      </c:tx>
      <c:layout>
        <c:manualLayout>
          <c:xMode val="edge"/>
          <c:yMode val="edge"/>
          <c:x val="0.17368483869093826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530-493F-ADF2-39B150E8FDF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530-493F-ADF2-39B150E8FDF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530-493F-ADF2-39B150E8FDF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530-493F-ADF2-39B150E8FDF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530-493F-ADF2-39B150E8FDF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1530-493F-ADF2-39B150E8FDFC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1530-493F-ADF2-39B150E8FDFC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1530-493F-ADF2-39B150E8FDFC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1530-493F-ADF2-39B150E8FDFC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2019 rankingi'!$U$10,'R_MC 2019 rankingi'!$U$15,'R_MC 2019 rankingi'!$U$20,'R_MC 2019 rankingi'!$U$25,'R_MC 2019 rankingi'!$U$30,'R_MC 2019 rankingi'!$U$35,'R_MC 2019 rankingi'!$U$40,'R_MC 2019 rankingi'!$U$45,'R_MC 2019 rankingi'!$U$46)</c:f>
              <c:numCache>
                <c:formatCode>General</c:formatCode>
                <c:ptCount val="9"/>
                <c:pt idx="0">
                  <c:v>2786</c:v>
                </c:pt>
                <c:pt idx="1">
                  <c:v>1379</c:v>
                </c:pt>
                <c:pt idx="2">
                  <c:v>4567</c:v>
                </c:pt>
                <c:pt idx="3">
                  <c:v>43</c:v>
                </c:pt>
                <c:pt idx="4">
                  <c:v>469</c:v>
                </c:pt>
                <c:pt idx="5">
                  <c:v>978</c:v>
                </c:pt>
                <c:pt idx="6">
                  <c:v>2696</c:v>
                </c:pt>
                <c:pt idx="7">
                  <c:v>268</c:v>
                </c:pt>
                <c:pt idx="8">
                  <c:v>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530-493F-ADF2-39B150E8F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PIERWSZE REJESTRACJE W POLSCE 
LATA 2017 - 2019</a:t>
            </a:r>
          </a:p>
        </c:rich>
      </c:tx>
      <c:layout>
        <c:manualLayout>
          <c:xMode val="edge"/>
          <c:yMode val="edge"/>
          <c:x val="0.18569286889986208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368481212663516E-2"/>
          <c:y val="0.2369797693373854"/>
          <c:w val="0.75190370514606097"/>
          <c:h val="0.645834975776610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2019vs2018'!$A$7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2019vs2018'!$B$3:$M$3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2019vs2018'!$B$7:$M$7</c:f>
              <c:numCache>
                <c:formatCode>General</c:formatCode>
                <c:ptCount val="12"/>
                <c:pt idx="0">
                  <c:v>497</c:v>
                </c:pt>
                <c:pt idx="1">
                  <c:v>815</c:v>
                </c:pt>
                <c:pt idx="2">
                  <c:v>2387</c:v>
                </c:pt>
                <c:pt idx="3">
                  <c:v>2566</c:v>
                </c:pt>
                <c:pt idx="4">
                  <c:v>3053</c:v>
                </c:pt>
                <c:pt idx="5">
                  <c:v>3272</c:v>
                </c:pt>
                <c:pt idx="6">
                  <c:v>3254</c:v>
                </c:pt>
                <c:pt idx="7">
                  <c:v>2789</c:v>
                </c:pt>
                <c:pt idx="8">
                  <c:v>1925</c:v>
                </c:pt>
                <c:pt idx="9">
                  <c:v>1195</c:v>
                </c:pt>
                <c:pt idx="10">
                  <c:v>1140</c:v>
                </c:pt>
                <c:pt idx="11">
                  <c:v>6744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F2-409E-9611-B27070DA0DB3}"/>
            </c:ext>
          </c:extLst>
        </c:ser>
        <c:ser>
          <c:idx val="3"/>
          <c:order val="1"/>
          <c:tx>
            <c:strRef>
              <c:f>'R_nowe MP 2019vs2018'!$A$8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MP 2019vs2018'!$B$8:$M$8</c:f>
              <c:numCache>
                <c:formatCode>General</c:formatCode>
                <c:ptCount val="12"/>
                <c:pt idx="0">
                  <c:v>277</c:v>
                </c:pt>
                <c:pt idx="1">
                  <c:v>387</c:v>
                </c:pt>
                <c:pt idx="2">
                  <c:v>982</c:v>
                </c:pt>
                <c:pt idx="3">
                  <c:v>2208</c:v>
                </c:pt>
                <c:pt idx="4">
                  <c:v>2285</c:v>
                </c:pt>
                <c:pt idx="5">
                  <c:v>2273</c:v>
                </c:pt>
                <c:pt idx="6">
                  <c:v>2327</c:v>
                </c:pt>
                <c:pt idx="7">
                  <c:v>2281</c:v>
                </c:pt>
                <c:pt idx="8">
                  <c:v>1321</c:v>
                </c:pt>
                <c:pt idx="9">
                  <c:v>965</c:v>
                </c:pt>
                <c:pt idx="10">
                  <c:v>643</c:v>
                </c:pt>
                <c:pt idx="11">
                  <c:v>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F2-409E-9611-B27070DA0DB3}"/>
            </c:ext>
          </c:extLst>
        </c:ser>
        <c:ser>
          <c:idx val="2"/>
          <c:order val="2"/>
          <c:tx>
            <c:strRef>
              <c:f>'R_nowe MP 2019vs2018'!$A$9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2019vs2018'!$B$3:$M$3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2019vs2018'!$B$9:$M$9</c:f>
              <c:numCache>
                <c:formatCode>General</c:formatCode>
                <c:ptCount val="12"/>
                <c:pt idx="0">
                  <c:v>362</c:v>
                </c:pt>
                <c:pt idx="1">
                  <c:v>803</c:v>
                </c:pt>
                <c:pt idx="2">
                  <c:v>1857</c:v>
                </c:pt>
                <c:pt idx="3">
                  <c:v>2581</c:v>
                </c:pt>
                <c:pt idx="4">
                  <c:v>2381</c:v>
                </c:pt>
                <c:pt idx="5">
                  <c:v>2501</c:v>
                </c:pt>
                <c:pt idx="6">
                  <c:v>2785</c:v>
                </c:pt>
                <c:pt idx="7">
                  <c:v>2220</c:v>
                </c:pt>
                <c:pt idx="8">
                  <c:v>1367</c:v>
                </c:pt>
                <c:pt idx="9">
                  <c:v>1054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F2-409E-9611-B27070DA0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99136"/>
        <c:axId val="40313216"/>
      </c:barChart>
      <c:catAx>
        <c:axId val="4029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13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1321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2991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628764624760894"/>
          <c:y val="0.45052192694663162"/>
          <c:w val="7.3059448077464895E-2"/>
          <c:h val="0.2213547134733158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- 1 REJESTRACJE W POLSCE 
I-X</a:t>
            </a:r>
            <a:r>
              <a:rPr lang="pl-PL" baseline="0"/>
              <a:t> </a:t>
            </a:r>
            <a:r>
              <a:rPr lang="pl-PL"/>
              <a:t>2018 - 2019</a:t>
            </a:r>
          </a:p>
        </c:rich>
      </c:tx>
      <c:layout>
        <c:manualLayout>
          <c:xMode val="edge"/>
          <c:yMode val="edge"/>
          <c:x val="0.1551085980024309"/>
          <c:y val="3.37662337662337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04277440483083"/>
          <c:y val="0.20259765954451545"/>
          <c:w val="0.67114240584453178"/>
          <c:h val="0.69090996716462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2019vs2018'!$A$8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828486204325128E-3"/>
                  <c:y val="1.024780993284930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4D-4549-A41D-FA34C98B50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2019vs2018'!$N$3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2019vs2018'!$F$14</c:f>
              <c:numCache>
                <c:formatCode>_-* #\ ##0\ _z_ł_-;\-* #\ ##0\ _z_ł_-;_-* "-"??\ _z_ł_-;_-@_-</c:formatCode>
                <c:ptCount val="1"/>
                <c:pt idx="0">
                  <c:v>15306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4D-4549-A41D-FA34C98B501A}"/>
            </c:ext>
          </c:extLst>
        </c:ser>
        <c:ser>
          <c:idx val="2"/>
          <c:order val="1"/>
          <c:tx>
            <c:strRef>
              <c:f>'R_nowe MP 2019vs2018'!$A$9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219985085756898E-3"/>
                  <c:y val="-2.571496744725091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4D-4549-A41D-FA34C98B501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2019vs2018'!$N$3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2019vs2018'!$N$9</c:f>
              <c:numCache>
                <c:formatCode>General</c:formatCode>
                <c:ptCount val="1"/>
                <c:pt idx="0">
                  <c:v>17911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4D-4549-A41D-FA34C98B5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376576"/>
        <c:axId val="40384000"/>
      </c:barChart>
      <c:catAx>
        <c:axId val="4037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840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038400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76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51752423564499"/>
          <c:y val="0.46060606060606063"/>
          <c:w val="0.12005965697240861"/>
          <c:h val="0.141991341991341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UŻYWANE JEDNOŚLADY (PTW)
PIERWSZE REJESTRACJE w PL 
LATA 2018 - 2019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2019vs2018'!$C$10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2019vs2018'!$B$2:$M$2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2019vs2018'!$U$5:$AF$5</c:f>
              <c:numCache>
                <c:formatCode>General</c:formatCode>
                <c:ptCount val="12"/>
                <c:pt idx="0">
                  <c:v>2472</c:v>
                </c:pt>
                <c:pt idx="1">
                  <c:v>2952</c:v>
                </c:pt>
                <c:pt idx="2">
                  <c:v>6331</c:v>
                </c:pt>
                <c:pt idx="3">
                  <c:v>11217</c:v>
                </c:pt>
                <c:pt idx="4">
                  <c:v>9861</c:v>
                </c:pt>
                <c:pt idx="5">
                  <c:v>8599</c:v>
                </c:pt>
                <c:pt idx="6">
                  <c:v>7934</c:v>
                </c:pt>
                <c:pt idx="7">
                  <c:v>7394</c:v>
                </c:pt>
                <c:pt idx="8">
                  <c:v>4757</c:v>
                </c:pt>
                <c:pt idx="9">
                  <c:v>3918</c:v>
                </c:pt>
                <c:pt idx="10">
                  <c:v>2582</c:v>
                </c:pt>
                <c:pt idx="11">
                  <c:v>2170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A7-4AB5-AE26-2D5258898D35}"/>
            </c:ext>
          </c:extLst>
        </c:ser>
        <c:ser>
          <c:idx val="1"/>
          <c:order val="1"/>
          <c:tx>
            <c:strRef>
              <c:f>'R_PTW USED 2019vs2018'!$B$10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2019vs2018'!$B$2:$M$2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2019vs2018'!$B$5:$M$5</c:f>
              <c:numCache>
                <c:formatCode>General</c:formatCode>
                <c:ptCount val="12"/>
                <c:pt idx="0">
                  <c:v>2260</c:v>
                </c:pt>
                <c:pt idx="1">
                  <c:v>4757</c:v>
                </c:pt>
                <c:pt idx="2">
                  <c:v>8436</c:v>
                </c:pt>
                <c:pt idx="3">
                  <c:v>11004</c:v>
                </c:pt>
                <c:pt idx="4">
                  <c:v>8667</c:v>
                </c:pt>
                <c:pt idx="5">
                  <c:v>8437</c:v>
                </c:pt>
                <c:pt idx="6">
                  <c:v>8978</c:v>
                </c:pt>
                <c:pt idx="7">
                  <c:v>7158</c:v>
                </c:pt>
                <c:pt idx="8">
                  <c:v>5123</c:v>
                </c:pt>
                <c:pt idx="9">
                  <c:v>4262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7-4AB5-AE26-2D5258898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38496"/>
        <c:axId val="40540032"/>
      </c:barChart>
      <c:catAx>
        <c:axId val="4053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40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54003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38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1681772079375035"/>
          <c:w val="0.12770585494994946"/>
          <c:h val="0.2028972042211537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UŻYWANE JEDNOŚLADY (PTW)
PIERWSZE REJESTRACJE w PL 
I-X 2018 - 2019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2019vs2018'!$F$10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4088530298917647E-3"/>
                  <c:y val="-1.242149038674553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06-45BF-A08F-14857393769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2019vs2018'!$N$2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2019vs2018'!$F$13</c:f>
              <c:numCache>
                <c:formatCode>_-* #\ ##0\ _z_ł_-;\-* #\ ##0\ _z_ł_-;_-* "-"??\ _z_ł_-;_-@_-</c:formatCode>
                <c:ptCount val="1"/>
                <c:pt idx="0">
                  <c:v>65435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06-45BF-A08F-14857393769F}"/>
            </c:ext>
          </c:extLst>
        </c:ser>
        <c:ser>
          <c:idx val="2"/>
          <c:order val="1"/>
          <c:tx>
            <c:strRef>
              <c:f>'R_PTW USED 2019vs2018'!$E$10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100637238678967E-4"/>
                  <c:y val="1.98731452583152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06-45BF-A08F-14857393769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2019vs2018'!$N$2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2019vs2018'!$N$5</c:f>
              <c:numCache>
                <c:formatCode>General</c:formatCode>
                <c:ptCount val="1"/>
                <c:pt idx="0">
                  <c:v>69082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06-45BF-A08F-148573937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604032"/>
        <c:axId val="40607104"/>
      </c:barChart>
      <c:catAx>
        <c:axId val="4060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6071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4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17276288739764"/>
          <c:y val="0.44502095132845237"/>
          <c:w val="0.10591133004926112"/>
          <c:h val="0.160244048441313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UŻYWANYCH JEDNOŚLADÓW (PTW)
I-X 2019</a:t>
            </a:r>
          </a:p>
        </c:rich>
      </c:tx>
      <c:layout>
        <c:manualLayout>
          <c:xMode val="edge"/>
          <c:yMode val="edge"/>
          <c:x val="0.13533844633057232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01474416228958"/>
          <c:y val="0.28643038174900431"/>
          <c:w val="0.71901936844290393"/>
          <c:h val="0.38412435480303342"/>
        </c:manualLayout>
      </c:layout>
      <c:pie3DChart>
        <c:varyColors val="1"/>
        <c:ser>
          <c:idx val="1"/>
          <c:order val="0"/>
          <c:tx>
            <c:strRef>
              <c:f>'R_PTW USED 2019vs2018'!$N$2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000-4786-8E8D-B01BF6AAEF84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000-4786-8E8D-B01BF6AAEF84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'R_PTW USED 2019vs2018'!$A$3:$A$4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USED 2019vs2018'!$O$3:$O$4</c:f>
              <c:numCache>
                <c:formatCode>0.0%</c:formatCode>
                <c:ptCount val="2"/>
                <c:pt idx="0">
                  <c:v>0.87302046842882375</c:v>
                </c:pt>
                <c:pt idx="1">
                  <c:v>0.12697953157117628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00-4786-8E8D-B01BF6AAE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262854707998392"/>
          <c:y val="0.86005953337465468"/>
          <c:w val="0.63665445725476699"/>
          <c:h val="6.413994169096215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MOTOCYKLE - PIERWSZE REJESTRACJE W POLSCE 
ROK 2019</a:t>
            </a:r>
          </a:p>
        </c:rich>
      </c:tx>
      <c:layout>
        <c:manualLayout>
          <c:xMode val="edge"/>
          <c:yMode val="edge"/>
          <c:x val="0.178387888139177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465727736492"/>
          <c:y val="0.23177142275854176"/>
          <c:w val="0.71869699987353253"/>
          <c:h val="0.651043322355454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2019'!$A$11</c:f>
              <c:strCache>
                <c:ptCount val="1"/>
                <c:pt idx="0">
                  <c:v>UŻYWANE MC** 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2019'!$B$4:$M$4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2019'!$B$11:$M$11</c:f>
              <c:numCache>
                <c:formatCode>General</c:formatCode>
                <c:ptCount val="12"/>
                <c:pt idx="0">
                  <c:v>1947</c:v>
                </c:pt>
                <c:pt idx="1">
                  <c:v>4296</c:v>
                </c:pt>
                <c:pt idx="2">
                  <c:v>7650</c:v>
                </c:pt>
                <c:pt idx="3">
                  <c:v>9885</c:v>
                </c:pt>
                <c:pt idx="4">
                  <c:v>7608</c:v>
                </c:pt>
                <c:pt idx="5">
                  <c:v>7260</c:v>
                </c:pt>
                <c:pt idx="6">
                  <c:v>7667</c:v>
                </c:pt>
                <c:pt idx="7">
                  <c:v>5996</c:v>
                </c:pt>
                <c:pt idx="8">
                  <c:v>4356</c:v>
                </c:pt>
                <c:pt idx="9">
                  <c:v>3645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8-41EE-A3B6-0465FC36E426}"/>
            </c:ext>
          </c:extLst>
        </c:ser>
        <c:ser>
          <c:idx val="0"/>
          <c:order val="1"/>
          <c:tx>
            <c:strRef>
              <c:f>'R_MC&amp;MP struktura 2019'!$A$10</c:f>
              <c:strCache>
                <c:ptCount val="1"/>
                <c:pt idx="0">
                  <c:v>NOWE MC* 2019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2019'!$B$4:$M$4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2019'!$B$10:$M$10</c:f>
              <c:numCache>
                <c:formatCode>General</c:formatCode>
                <c:ptCount val="12"/>
                <c:pt idx="0">
                  <c:v>460</c:v>
                </c:pt>
                <c:pt idx="1">
                  <c:v>893</c:v>
                </c:pt>
                <c:pt idx="2">
                  <c:v>2168</c:v>
                </c:pt>
                <c:pt idx="3">
                  <c:v>3126</c:v>
                </c:pt>
                <c:pt idx="4">
                  <c:v>2483</c:v>
                </c:pt>
                <c:pt idx="5">
                  <c:v>2401</c:v>
                </c:pt>
                <c:pt idx="6">
                  <c:v>2338</c:v>
                </c:pt>
                <c:pt idx="7">
                  <c:v>1771</c:v>
                </c:pt>
                <c:pt idx="8">
                  <c:v>1224</c:v>
                </c:pt>
                <c:pt idx="9">
                  <c:v>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893888"/>
        <c:axId val="41895808"/>
      </c:barChart>
      <c:lineChart>
        <c:grouping val="standard"/>
        <c:varyColors val="0"/>
        <c:ser>
          <c:idx val="2"/>
          <c:order val="2"/>
          <c:tx>
            <c:strRef>
              <c:f>'R_MC&amp;MP struktura 2019'!$A$8</c:f>
              <c:strCache>
                <c:ptCount val="1"/>
                <c:pt idx="0">
                  <c:v>RAZEM MC 2018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struktura 2019'!$B$8:$M$8</c:f>
              <c:numCache>
                <c:formatCode>General</c:formatCode>
                <c:ptCount val="12"/>
                <c:pt idx="0">
                  <c:v>2489</c:v>
                </c:pt>
                <c:pt idx="1">
                  <c:v>3085</c:v>
                </c:pt>
                <c:pt idx="2">
                  <c:v>6999</c:v>
                </c:pt>
                <c:pt idx="3">
                  <c:v>12438</c:v>
                </c:pt>
                <c:pt idx="4">
                  <c:v>10681</c:v>
                </c:pt>
                <c:pt idx="5">
                  <c:v>9413</c:v>
                </c:pt>
                <c:pt idx="6">
                  <c:v>8363</c:v>
                </c:pt>
                <c:pt idx="7">
                  <c:v>7617</c:v>
                </c:pt>
                <c:pt idx="8">
                  <c:v>5051</c:v>
                </c:pt>
                <c:pt idx="9">
                  <c:v>4180</c:v>
                </c:pt>
                <c:pt idx="10">
                  <c:v>2761</c:v>
                </c:pt>
                <c:pt idx="11">
                  <c:v>2610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93888"/>
        <c:axId val="41895808"/>
      </c:lineChart>
      <c:catAx>
        <c:axId val="4189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5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8958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38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468330455582628"/>
          <c:y val="0.47656359361329831"/>
          <c:w val="0.29331047460436033"/>
          <c:h val="0.166667213473315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MOTOROWERY - PIERWSZE REJESTRACJE W POLSCE 
ROK 2019</a:t>
            </a:r>
          </a:p>
        </c:rich>
      </c:tx>
      <c:layout>
        <c:manualLayout>
          <c:xMode val="edge"/>
          <c:yMode val="edge"/>
          <c:x val="0.15384600289449799"/>
          <c:y val="3.3766320611197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47299509001637"/>
          <c:y val="0.23636393613526802"/>
          <c:w val="0.72831423895253677"/>
          <c:h val="0.6467540670074916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2019'!$A$26</c:f>
              <c:strCache>
                <c:ptCount val="1"/>
                <c:pt idx="0">
                  <c:v>UŻYWANE MP** 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2019'!$B$4:$M$4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2019'!$B$26:$M$26</c:f>
              <c:numCache>
                <c:formatCode>General</c:formatCode>
                <c:ptCount val="12"/>
                <c:pt idx="0">
                  <c:v>313</c:v>
                </c:pt>
                <c:pt idx="1">
                  <c:v>461</c:v>
                </c:pt>
                <c:pt idx="2">
                  <c:v>786</c:v>
                </c:pt>
                <c:pt idx="3">
                  <c:v>1119</c:v>
                </c:pt>
                <c:pt idx="4">
                  <c:v>1059</c:v>
                </c:pt>
                <c:pt idx="5">
                  <c:v>1177</c:v>
                </c:pt>
                <c:pt idx="6">
                  <c:v>1311</c:v>
                </c:pt>
                <c:pt idx="7">
                  <c:v>1162</c:v>
                </c:pt>
                <c:pt idx="8">
                  <c:v>767</c:v>
                </c:pt>
                <c:pt idx="9">
                  <c:v>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4-45BD-B832-D3A6485A7BF7}"/>
            </c:ext>
          </c:extLst>
        </c:ser>
        <c:ser>
          <c:idx val="0"/>
          <c:order val="1"/>
          <c:tx>
            <c:strRef>
              <c:f>'R_MC&amp;MP struktura 2019'!$A$25</c:f>
              <c:strCache>
                <c:ptCount val="1"/>
                <c:pt idx="0">
                  <c:v>NOWE MP* 2019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2019'!$B$4:$M$4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2019'!$B$25:$M$25</c:f>
              <c:numCache>
                <c:formatCode>General</c:formatCode>
                <c:ptCount val="12"/>
                <c:pt idx="0">
                  <c:v>362</c:v>
                </c:pt>
                <c:pt idx="1">
                  <c:v>803</c:v>
                </c:pt>
                <c:pt idx="2">
                  <c:v>1857</c:v>
                </c:pt>
                <c:pt idx="3">
                  <c:v>2581</c:v>
                </c:pt>
                <c:pt idx="4">
                  <c:v>2381</c:v>
                </c:pt>
                <c:pt idx="5">
                  <c:v>2501</c:v>
                </c:pt>
                <c:pt idx="6">
                  <c:v>2785</c:v>
                </c:pt>
                <c:pt idx="7">
                  <c:v>2220</c:v>
                </c:pt>
                <c:pt idx="8">
                  <c:v>1367</c:v>
                </c:pt>
                <c:pt idx="9">
                  <c:v>1054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905152"/>
        <c:axId val="41907328"/>
      </c:barChart>
      <c:lineChart>
        <c:grouping val="standard"/>
        <c:varyColors val="0"/>
        <c:ser>
          <c:idx val="2"/>
          <c:order val="2"/>
          <c:tx>
            <c:strRef>
              <c:f>'R_MC&amp;MP struktura 2019'!$A$23</c:f>
              <c:strCache>
                <c:ptCount val="1"/>
                <c:pt idx="0">
                  <c:v>RAZEM MP 2018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struktura 2019'!$B$23:$M$23</c:f>
              <c:numCache>
                <c:formatCode>General</c:formatCode>
                <c:ptCount val="12"/>
                <c:pt idx="0">
                  <c:v>622</c:v>
                </c:pt>
                <c:pt idx="1">
                  <c:v>760</c:v>
                </c:pt>
                <c:pt idx="2">
                  <c:v>1539</c:v>
                </c:pt>
                <c:pt idx="3">
                  <c:v>3236</c:v>
                </c:pt>
                <c:pt idx="4">
                  <c:v>3469</c:v>
                </c:pt>
                <c:pt idx="5">
                  <c:v>3445</c:v>
                </c:pt>
                <c:pt idx="6">
                  <c:v>3527</c:v>
                </c:pt>
                <c:pt idx="7">
                  <c:v>3510</c:v>
                </c:pt>
                <c:pt idx="8">
                  <c:v>2067</c:v>
                </c:pt>
                <c:pt idx="9">
                  <c:v>1544</c:v>
                </c:pt>
                <c:pt idx="10">
                  <c:v>1019</c:v>
                </c:pt>
                <c:pt idx="11">
                  <c:v>733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05152"/>
        <c:axId val="41907328"/>
      </c:lineChart>
      <c:catAx>
        <c:axId val="4190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90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90732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9051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36696347535998"/>
          <c:y val="0.35336487397674016"/>
          <c:w val="0.27986917523160071"/>
          <c:h val="0.166233902290876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I UŻYWANE JEDNOŚLADY (PTW)
PIERWSZE REJESTRACJE w PL 
I-X 2018 - 2019</a:t>
            </a:r>
          </a:p>
        </c:rich>
      </c:tx>
      <c:layout>
        <c:manualLayout>
          <c:xMode val="edge"/>
          <c:yMode val="edge"/>
          <c:x val="0.22372855655748797"/>
          <c:y val="3.5398304121090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84"/>
          <c:w val="0.56745973104773162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2019vs2018'!$F$10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91802580471211E-3"/>
                  <c:y val="-2.76749194648069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AE-4D5C-9152-EA173C026B7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2019vs2018'!$N$2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2019vs2018'!$F$13</c:f>
              <c:numCache>
                <c:formatCode>_-* #\ ##0\ _z_ł_-;\-* #\ ##0\ _z_ł_-;_-* "-"??\ _z_ł_-;_-@_-</c:formatCode>
                <c:ptCount val="1"/>
                <c:pt idx="0">
                  <c:v>94035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E-4D5C-9152-EA173C026B79}"/>
            </c:ext>
          </c:extLst>
        </c:ser>
        <c:ser>
          <c:idx val="2"/>
          <c:order val="1"/>
          <c:tx>
            <c:strRef>
              <c:f>'R_PTW 2019vs2018'!$E$10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736345375239058E-3"/>
                  <c:y val="-6.276121458566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AE-4D5C-9152-EA173C026B7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2019vs2018'!$N$2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2019vs2018'!$E$13</c:f>
              <c:numCache>
                <c:formatCode>_-* #\ ##0\ _z_ł_-;\-* #\ ##0\ _z_ł_-;_-* "-"??\ _z_ł_-;_-@_-</c:formatCode>
                <c:ptCount val="1"/>
                <c:pt idx="0">
                  <c:v>104738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AE-4D5C-9152-EA173C026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33895296"/>
        <c:axId val="160219904"/>
      </c:barChart>
      <c:catAx>
        <c:axId val="13389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021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2199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3895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45916243228216"/>
          <c:y val="0.44895581034826787"/>
          <c:w val="0.10591133004926112"/>
          <c:h val="0.199593866556154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i UŻYWANYCH JEDNOŚLADÓW (PTW)
I-X 2019</a:t>
            </a:r>
          </a:p>
        </c:rich>
      </c:tx>
      <c:layout>
        <c:manualLayout>
          <c:xMode val="edge"/>
          <c:yMode val="edge"/>
          <c:x val="0.14574523639090567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019125079313399E-2"/>
          <c:y val="0.33070383775574635"/>
          <c:w val="0.79249893952897876"/>
          <c:h val="0.38369123718410525"/>
        </c:manualLayout>
      </c:layout>
      <c:pie3DChart>
        <c:varyColors val="1"/>
        <c:ser>
          <c:idx val="1"/>
          <c:order val="0"/>
          <c:tx>
            <c:strRef>
              <c:f>'R_PTW 2019vs2018'!$N$2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C35-40CB-B2D7-B46F063AD10F}"/>
              </c:ext>
            </c:extLst>
          </c:dPt>
          <c:dPt>
            <c:idx val="1"/>
            <c:bubble3D val="0"/>
            <c:spPr>
              <a:solidFill>
                <a:srgbClr val="4BACC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C35-40CB-B2D7-B46F063AD10F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'R_PTW 2019vs2018'!$A$3:$A$4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2019vs2018'!$O$3:$O$4</c:f>
              <c:numCache>
                <c:formatCode>0.0%</c:formatCode>
                <c:ptCount val="2"/>
                <c:pt idx="0">
                  <c:v>0.74524050487884053</c:v>
                </c:pt>
                <c:pt idx="1">
                  <c:v>0.25475949512115947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35-40CB-B2D7-B46F063AD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371497543503897"/>
          <c:y val="0.86880583108536436"/>
          <c:w val="0.55340116888079538"/>
          <c:h val="6.413994169096215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 JEDNOŚLADY (PTW)
PIERWSZE REJESTRACJE w PL 
LATA 2018 - 2019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61"/>
          <c:w val="0.63398349036544743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NEW 2019vs2018'!$C$10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2019vs2018'!$B$2:$M$2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2019vs2018'!$U$5:$AF$5</c:f>
              <c:numCache>
                <c:formatCode>General</c:formatCode>
                <c:ptCount val="12"/>
                <c:pt idx="0">
                  <c:v>639</c:v>
                </c:pt>
                <c:pt idx="1">
                  <c:v>893</c:v>
                </c:pt>
                <c:pt idx="2">
                  <c:v>2207</c:v>
                </c:pt>
                <c:pt idx="3">
                  <c:v>4457</c:v>
                </c:pt>
                <c:pt idx="4">
                  <c:v>4289</c:v>
                </c:pt>
                <c:pt idx="5">
                  <c:v>4259</c:v>
                </c:pt>
                <c:pt idx="6">
                  <c:v>3956</c:v>
                </c:pt>
                <c:pt idx="7">
                  <c:v>3733</c:v>
                </c:pt>
                <c:pt idx="8">
                  <c:v>2361</c:v>
                </c:pt>
                <c:pt idx="9">
                  <c:v>1806</c:v>
                </c:pt>
                <c:pt idx="10">
                  <c:v>1198</c:v>
                </c:pt>
                <c:pt idx="11">
                  <c:v>1173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6-4BD1-9CF2-0EF5784C4138}"/>
            </c:ext>
          </c:extLst>
        </c:ser>
        <c:ser>
          <c:idx val="1"/>
          <c:order val="1"/>
          <c:tx>
            <c:strRef>
              <c:f>'R_PTW NEW 2019vs2018'!$B$10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2019vs2018'!$B$2:$M$2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2019vs2018'!$B$5:$M$5</c:f>
              <c:numCache>
                <c:formatCode>General</c:formatCode>
                <c:ptCount val="12"/>
                <c:pt idx="0">
                  <c:v>822</c:v>
                </c:pt>
                <c:pt idx="1">
                  <c:v>1696</c:v>
                </c:pt>
                <c:pt idx="2">
                  <c:v>4025</c:v>
                </c:pt>
                <c:pt idx="3">
                  <c:v>5707</c:v>
                </c:pt>
                <c:pt idx="4">
                  <c:v>4864</c:v>
                </c:pt>
                <c:pt idx="5">
                  <c:v>4902</c:v>
                </c:pt>
                <c:pt idx="6">
                  <c:v>5123</c:v>
                </c:pt>
                <c:pt idx="7">
                  <c:v>3991</c:v>
                </c:pt>
                <c:pt idx="8">
                  <c:v>2591</c:v>
                </c:pt>
                <c:pt idx="9">
                  <c:v>1935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86-4BD1-9CF2-0EF5784C4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352512"/>
        <c:axId val="242354048"/>
      </c:barChart>
      <c:catAx>
        <c:axId val="24235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3540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2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4247911488939989"/>
          <c:w val="0.12770585494994946"/>
          <c:h val="0.2241894099520745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 JEDNOŚLADY (PTW)
PIERWSZE REJESTRACJE w PL 
I-IX 2018 - 2019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2019vs2018'!$F$10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478235376462977E-3"/>
                  <c:y val="9.03896580325586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CA-403A-9CDA-06EEB6B6BBA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2019vs2018'!$N$2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2019vs2018'!$F$13</c:f>
              <c:numCache>
                <c:formatCode>_-* #\ ##0\ _z_ł_-;\-* #\ ##0\ _z_ł_-;_-* "-"??\ _z_ł_-;_-@_-</c:formatCode>
                <c:ptCount val="1"/>
                <c:pt idx="0">
                  <c:v>28600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CA-403A-9CDA-06EEB6B6BBA2}"/>
            </c:ext>
          </c:extLst>
        </c:ser>
        <c:ser>
          <c:idx val="2"/>
          <c:order val="1"/>
          <c:tx>
            <c:strRef>
              <c:f>'R_PTW NEW 2019vs2018'!$E$10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840863438097646E-3"/>
                  <c:y val="-1.2034190237495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CA-403A-9CDA-06EEB6B6BBA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2019vs2018'!$N$2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2019vs2018'!$N$5</c:f>
              <c:numCache>
                <c:formatCode>General</c:formatCode>
                <c:ptCount val="1"/>
                <c:pt idx="0">
                  <c:v>35656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CA-403A-9CDA-06EEB6B6B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49279616"/>
        <c:axId val="251855232"/>
      </c:barChart>
      <c:catAx>
        <c:axId val="24927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185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18552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92796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12418706282398"/>
          <c:y val="0.40350999984651043"/>
          <c:w val="0.11246473501157184"/>
          <c:h val="0.236842719221500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JEDNOŚLADÓW (PTW)
I-IX 2019</a:t>
            </a:r>
          </a:p>
        </c:rich>
      </c:tx>
      <c:layout>
        <c:manualLayout>
          <c:xMode val="edge"/>
          <c:yMode val="edge"/>
          <c:x val="0.13880737635068344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44872183572743"/>
          <c:y val="0.3619828384094389"/>
          <c:w val="0.70581053287117845"/>
          <c:h val="0.34355773068610529"/>
        </c:manualLayout>
      </c:layout>
      <c:pie3DChart>
        <c:varyColors val="1"/>
        <c:ser>
          <c:idx val="1"/>
          <c:order val="0"/>
          <c:tx>
            <c:strRef>
              <c:f>'R_PTW NEW 2019vs2018'!$N$2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4D0-4E11-96E1-F033B7678C2A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4D0-4E11-96E1-F033B7678C2A}"/>
              </c:ext>
            </c:extLst>
          </c:dPt>
          <c:dLbls>
            <c:dLbl>
              <c:idx val="0"/>
              <c:layout>
                <c:manualLayout>
                  <c:x val="3.1220039823987807E-2"/>
                  <c:y val="2.746373489494580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D0-4E11-96E1-F033B7678C2A}"/>
                </c:ext>
              </c:extLst>
            </c:dLbl>
            <c:dLbl>
              <c:idx val="1"/>
              <c:layout>
                <c:manualLayout>
                  <c:x val="6.1056073158140566E-2"/>
                  <c:y val="-6.049652208405571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D0-4E11-96E1-F033B7678C2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'R_PTW NEW 2019vs2018'!$A$3:$A$4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NEW 2019vs2018'!$O$3:$O$4</c:f>
              <c:numCache>
                <c:formatCode>0.0%</c:formatCode>
                <c:ptCount val="2"/>
                <c:pt idx="0">
                  <c:v>0.49767220103208437</c:v>
                </c:pt>
                <c:pt idx="1">
                  <c:v>0.50232779896791568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D0-4E11-96E1-F033B7678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632969236105988"/>
          <c:y val="0.86880583108536436"/>
          <c:w val="0.53258765784147433"/>
          <c:h val="6.413994169096215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LATA 2017 - 2019</a:t>
            </a:r>
          </a:p>
        </c:rich>
      </c:tx>
      <c:layout>
        <c:manualLayout>
          <c:xMode val="edge"/>
          <c:yMode val="edge"/>
          <c:x val="0.2015507819261488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2019vs2018'!$A$7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2019vs2018'!$B$3:$M$3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2019vs2018'!$B$7:$M$7</c:f>
              <c:numCache>
                <c:formatCode>General</c:formatCode>
                <c:ptCount val="12"/>
                <c:pt idx="0">
                  <c:v>389</c:v>
                </c:pt>
                <c:pt idx="1">
                  <c:v>712</c:v>
                </c:pt>
                <c:pt idx="2">
                  <c:v>1837</c:v>
                </c:pt>
                <c:pt idx="3">
                  <c:v>2055</c:v>
                </c:pt>
                <c:pt idx="4">
                  <c:v>2013</c:v>
                </c:pt>
                <c:pt idx="5">
                  <c:v>1955</c:v>
                </c:pt>
                <c:pt idx="6">
                  <c:v>1602</c:v>
                </c:pt>
                <c:pt idx="7">
                  <c:v>1347</c:v>
                </c:pt>
                <c:pt idx="8">
                  <c:v>853</c:v>
                </c:pt>
                <c:pt idx="9">
                  <c:v>645</c:v>
                </c:pt>
                <c:pt idx="10">
                  <c:v>394</c:v>
                </c:pt>
                <c:pt idx="11">
                  <c:v>1230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01-44E1-B1AD-B7417D5E748F}"/>
            </c:ext>
          </c:extLst>
        </c:ser>
        <c:ser>
          <c:idx val="3"/>
          <c:order val="1"/>
          <c:tx>
            <c:strRef>
              <c:f>'R_nowe MC 2019vs2018'!$A$8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MC 2019vs2018'!$B$8:$M$8</c:f>
              <c:numCache>
                <c:formatCode>General</c:formatCode>
                <c:ptCount val="12"/>
                <c:pt idx="0">
                  <c:v>362</c:v>
                </c:pt>
                <c:pt idx="1">
                  <c:v>506</c:v>
                </c:pt>
                <c:pt idx="2">
                  <c:v>1225</c:v>
                </c:pt>
                <c:pt idx="3">
                  <c:v>2249</c:v>
                </c:pt>
                <c:pt idx="4">
                  <c:v>2004</c:v>
                </c:pt>
                <c:pt idx="5">
                  <c:v>1986</c:v>
                </c:pt>
                <c:pt idx="6">
                  <c:v>1629</c:v>
                </c:pt>
                <c:pt idx="7">
                  <c:v>1452</c:v>
                </c:pt>
                <c:pt idx="8">
                  <c:v>1040</c:v>
                </c:pt>
                <c:pt idx="9">
                  <c:v>841</c:v>
                </c:pt>
                <c:pt idx="10">
                  <c:v>555</c:v>
                </c:pt>
                <c:pt idx="11">
                  <c:v>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01-44E1-B1AD-B7417D5E748F}"/>
            </c:ext>
          </c:extLst>
        </c:ser>
        <c:ser>
          <c:idx val="2"/>
          <c:order val="2"/>
          <c:tx>
            <c:strRef>
              <c:f>'R_nowe MC 2019vs2018'!$A$9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2019vs2018'!$B$3:$M$3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2019vs2018'!$B$9:$M$9</c:f>
              <c:numCache>
                <c:formatCode>General</c:formatCode>
                <c:ptCount val="12"/>
                <c:pt idx="0">
                  <c:v>460</c:v>
                </c:pt>
                <c:pt idx="1">
                  <c:v>893</c:v>
                </c:pt>
                <c:pt idx="2">
                  <c:v>2168</c:v>
                </c:pt>
                <c:pt idx="3">
                  <c:v>3126</c:v>
                </c:pt>
                <c:pt idx="4">
                  <c:v>2483</c:v>
                </c:pt>
                <c:pt idx="5">
                  <c:v>2401</c:v>
                </c:pt>
                <c:pt idx="6">
                  <c:v>2338</c:v>
                </c:pt>
                <c:pt idx="7">
                  <c:v>1771</c:v>
                </c:pt>
                <c:pt idx="8">
                  <c:v>1224</c:v>
                </c:pt>
                <c:pt idx="9">
                  <c:v>881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01-44E1-B1AD-B7417D5E7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0827008"/>
        <c:axId val="620828544"/>
      </c:barChart>
      <c:catAx>
        <c:axId val="62082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8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8285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7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318613268899928"/>
          <c:y val="0.44821583986074848"/>
          <c:w val="7.44188806816376E-2"/>
          <c:h val="0.221932114882506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I-X 2018 - 2019</a:t>
            </a:r>
          </a:p>
        </c:rich>
      </c:tx>
      <c:layout>
        <c:manualLayout>
          <c:xMode val="edge"/>
          <c:yMode val="edge"/>
          <c:x val="0.11742047784380437"/>
          <c:y val="3.3766285942445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2019vs2018'!$A$8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011355449758E-3"/>
                  <c:y val="2.8433927098746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09-4D51-82A0-99CD35A920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2019vs2018'!$N$3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2019vs2018'!$F$14</c:f>
              <c:numCache>
                <c:formatCode>_-* #\ ##0\ _z_ł_-;\-* #\ ##0\ _z_ł_-;_-* "-"??\ _z_ł_-;_-@_-</c:formatCode>
                <c:ptCount val="1"/>
                <c:pt idx="0">
                  <c:v>13294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09-4D51-82A0-99CD35A92041}"/>
            </c:ext>
          </c:extLst>
        </c:ser>
        <c:ser>
          <c:idx val="2"/>
          <c:order val="1"/>
          <c:tx>
            <c:strRef>
              <c:f>'R_nowe MC 2019vs2018'!$A$9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485558021664503E-2"/>
                  <c:y val="-7.1636545452593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09-4D51-82A0-99CD35A9204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2019vs2018'!$N$3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2019vs2018'!$N$9</c:f>
              <c:numCache>
                <c:formatCode>General</c:formatCode>
                <c:ptCount val="1"/>
                <c:pt idx="0">
                  <c:v>17745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09-4D51-82A0-99CD35A92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39848192"/>
        <c:axId val="39851520"/>
      </c:barChart>
      <c:catAx>
        <c:axId val="3984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51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985152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48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98169546988436"/>
          <c:y val="0.48225108225108226"/>
          <c:w val="0.10550476644964835"/>
          <c:h val="0.117748917748917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sty-paź 2019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pojemności silnika</a:t>
            </a:r>
          </a:p>
        </c:rich>
      </c:tx>
      <c:layout>
        <c:manualLayout>
          <c:xMode val="edge"/>
          <c:yMode val="edge"/>
          <c:x val="0.17368497612497233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6E9-490B-9B7B-419FEE486A7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6E9-490B-9B7B-419FEE486A7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6E9-490B-9B7B-419FEE486A7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6E9-490B-9B7B-419FEE486A7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6E9-490B-9B7B-419FEE486A7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D6E9-490B-9B7B-419FEE486A7F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&lt;=125cm3</c:v>
              </c:pt>
              <c:pt idx="1">
                <c:v>125&lt;poj.sil.&lt;=250</c:v>
              </c:pt>
              <c:pt idx="2">
                <c:v>250&lt;poj.sil.&lt;=500</c:v>
              </c:pt>
              <c:pt idx="3">
                <c:v>500&lt;poj.sil.&lt;=750</c:v>
              </c:pt>
              <c:pt idx="4">
                <c:v>poj.sil.&gt;750</c:v>
              </c:pt>
              <c:pt idx="5">
                <c:v>Inne</c:v>
              </c:pt>
            </c:strLit>
          </c:cat>
          <c:val>
            <c:numRef>
              <c:f>('R_MC 2019 rankingi'!$L$10,'R_MC 2019 rankingi'!$L$15,'R_MC 2019 rankingi'!$L$20,'R_MC 2019 rankingi'!$L$25,'R_MC 2019 rankingi'!$L$30,'R_MC 2019 rankingi'!$L$31)</c:f>
              <c:numCache>
                <c:formatCode>General</c:formatCode>
                <c:ptCount val="6"/>
                <c:pt idx="0">
                  <c:v>9421</c:v>
                </c:pt>
                <c:pt idx="1">
                  <c:v>376</c:v>
                </c:pt>
                <c:pt idx="2">
                  <c:v>2090</c:v>
                </c:pt>
                <c:pt idx="3" formatCode="#,##0">
                  <c:v>1582</c:v>
                </c:pt>
                <c:pt idx="4">
                  <c:v>4213</c:v>
                </c:pt>
                <c:pt idx="5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6E9-490B-9B7B-419FEE486A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</xdr:row>
      <xdr:rowOff>19050</xdr:rowOff>
    </xdr:from>
    <xdr:to>
      <xdr:col>7</xdr:col>
      <xdr:colOff>104775</xdr:colOff>
      <xdr:row>5</xdr:row>
      <xdr:rowOff>85725</xdr:rowOff>
    </xdr:to>
    <xdr:pic>
      <xdr:nvPicPr>
        <xdr:cNvPr id="156732" name="Obraz 2">
          <a:extLst>
            <a:ext uri="{FF2B5EF4-FFF2-40B4-BE49-F238E27FC236}">
              <a16:creationId xmlns:a16="http://schemas.microsoft.com/office/drawing/2014/main" id="{00000000-0008-0000-0000-00003C640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180975"/>
          <a:ext cx="24479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5090817" name="Chart 1">
          <a:extLst>
            <a:ext uri="{FF2B5EF4-FFF2-40B4-BE49-F238E27FC236}">
              <a16:creationId xmlns:a16="http://schemas.microsoft.com/office/drawing/2014/main" id="{00000000-0008-0000-0100-000001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5090818" name="Chart 2">
          <a:extLst>
            <a:ext uri="{FF2B5EF4-FFF2-40B4-BE49-F238E27FC236}">
              <a16:creationId xmlns:a16="http://schemas.microsoft.com/office/drawing/2014/main" id="{00000000-0008-0000-0100-000002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600075</xdr:colOff>
      <xdr:row>14</xdr:row>
      <xdr:rowOff>9525</xdr:rowOff>
    </xdr:from>
    <xdr:to>
      <xdr:col>14</xdr:col>
      <xdr:colOff>571500</xdr:colOff>
      <xdr:row>34</xdr:row>
      <xdr:rowOff>38100</xdr:rowOff>
    </xdr:to>
    <xdr:graphicFrame macro="">
      <xdr:nvGraphicFramePr>
        <xdr:cNvPr id="5090819" name="Chart 3">
          <a:extLst>
            <a:ext uri="{FF2B5EF4-FFF2-40B4-BE49-F238E27FC236}">
              <a16:creationId xmlns:a16="http://schemas.microsoft.com/office/drawing/2014/main" id="{00000000-0008-0000-0100-000003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038864" name="Chart 1">
          <a:extLst>
            <a:ext uri="{FF2B5EF4-FFF2-40B4-BE49-F238E27FC236}">
              <a16:creationId xmlns:a16="http://schemas.microsoft.com/office/drawing/2014/main" id="{00000000-0008-0000-0200-000050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038865" name="Chart 2">
          <a:extLst>
            <a:ext uri="{FF2B5EF4-FFF2-40B4-BE49-F238E27FC236}">
              <a16:creationId xmlns:a16="http://schemas.microsoft.com/office/drawing/2014/main" id="{00000000-0008-0000-0200-000051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6038866" name="Chart 3">
          <a:extLst>
            <a:ext uri="{FF2B5EF4-FFF2-40B4-BE49-F238E27FC236}">
              <a16:creationId xmlns:a16="http://schemas.microsoft.com/office/drawing/2014/main" id="{00000000-0008-0000-0200-000052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15</xdr:row>
      <xdr:rowOff>0</xdr:rowOff>
    </xdr:from>
    <xdr:to>
      <xdr:col>9</xdr:col>
      <xdr:colOff>9525</xdr:colOff>
      <xdr:row>37</xdr:row>
      <xdr:rowOff>85725</xdr:rowOff>
    </xdr:to>
    <xdr:graphicFrame macro="">
      <xdr:nvGraphicFramePr>
        <xdr:cNvPr id="8082433" name="Chart 1">
          <a:extLst>
            <a:ext uri="{FF2B5EF4-FFF2-40B4-BE49-F238E27FC236}">
              <a16:creationId xmlns:a16="http://schemas.microsoft.com/office/drawing/2014/main" id="{00000000-0008-0000-0300-000001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8082434" name="Chart 2">
          <a:extLst>
            <a:ext uri="{FF2B5EF4-FFF2-40B4-BE49-F238E27FC236}">
              <a16:creationId xmlns:a16="http://schemas.microsoft.com/office/drawing/2014/main" id="{00000000-0008-0000-0300-000002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419100</xdr:colOff>
      <xdr:row>34</xdr:row>
      <xdr:rowOff>57150</xdr:rowOff>
    </xdr:from>
    <xdr:to>
      <xdr:col>15</xdr:col>
      <xdr:colOff>123825</xdr:colOff>
      <xdr:row>50</xdr:row>
      <xdr:rowOff>95250</xdr:rowOff>
    </xdr:to>
    <xdr:graphicFrame macro="">
      <xdr:nvGraphicFramePr>
        <xdr:cNvPr id="5721454" name="Wykres 2">
          <a:extLst>
            <a:ext uri="{FF2B5EF4-FFF2-40B4-BE49-F238E27FC236}">
              <a16:creationId xmlns:a16="http://schemas.microsoft.com/office/drawing/2014/main" id="{00000000-0008-0000-0400-00006E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466725</xdr:colOff>
      <xdr:row>48</xdr:row>
      <xdr:rowOff>123825</xdr:rowOff>
    </xdr:from>
    <xdr:to>
      <xdr:col>23</xdr:col>
      <xdr:colOff>285750</xdr:colOff>
      <xdr:row>65</xdr:row>
      <xdr:rowOff>114300</xdr:rowOff>
    </xdr:to>
    <xdr:graphicFrame macro="">
      <xdr:nvGraphicFramePr>
        <xdr:cNvPr id="5721455" name="Wykres 3">
          <a:extLst>
            <a:ext uri="{FF2B5EF4-FFF2-40B4-BE49-F238E27FC236}">
              <a16:creationId xmlns:a16="http://schemas.microsoft.com/office/drawing/2014/main" id="{00000000-0008-0000-0400-00006F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533400</xdr:colOff>
      <xdr:row>52</xdr:row>
      <xdr:rowOff>133350</xdr:rowOff>
    </xdr:from>
    <xdr:to>
      <xdr:col>15</xdr:col>
      <xdr:colOff>238125</xdr:colOff>
      <xdr:row>69</xdr:row>
      <xdr:rowOff>123825</xdr:rowOff>
    </xdr:to>
    <xdr:graphicFrame macro="">
      <xdr:nvGraphicFramePr>
        <xdr:cNvPr id="5721456" name="Wykres 2">
          <a:extLst>
            <a:ext uri="{FF2B5EF4-FFF2-40B4-BE49-F238E27FC236}">
              <a16:creationId xmlns:a16="http://schemas.microsoft.com/office/drawing/2014/main" id="{00000000-0008-0000-0400-000070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523875</xdr:colOff>
      <xdr:row>67</xdr:row>
      <xdr:rowOff>9525</xdr:rowOff>
    </xdr:from>
    <xdr:to>
      <xdr:col>23</xdr:col>
      <xdr:colOff>342900</xdr:colOff>
      <xdr:row>84</xdr:row>
      <xdr:rowOff>0</xdr:rowOff>
    </xdr:to>
    <xdr:graphicFrame macro="">
      <xdr:nvGraphicFramePr>
        <xdr:cNvPr id="5721457" name="Wykres 3">
          <a:extLst>
            <a:ext uri="{FF2B5EF4-FFF2-40B4-BE49-F238E27FC236}">
              <a16:creationId xmlns:a16="http://schemas.microsoft.com/office/drawing/2014/main" id="{00000000-0008-0000-0400-000071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14</xdr:row>
      <xdr:rowOff>152400</xdr:rowOff>
    </xdr:from>
    <xdr:to>
      <xdr:col>9</xdr:col>
      <xdr:colOff>9525</xdr:colOff>
      <xdr:row>37</xdr:row>
      <xdr:rowOff>85725</xdr:rowOff>
    </xdr:to>
    <xdr:graphicFrame macro="">
      <xdr:nvGraphicFramePr>
        <xdr:cNvPr id="10239" name="Chart 1">
          <a:extLst>
            <a:ext uri="{FF2B5EF4-FFF2-40B4-BE49-F238E27FC236}">
              <a16:creationId xmlns:a16="http://schemas.microsoft.com/office/drawing/2014/main" id="{00000000-0008-0000-0500-0000FF2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8109056" name="Chart 2">
          <a:extLst>
            <a:ext uri="{FF2B5EF4-FFF2-40B4-BE49-F238E27FC236}">
              <a16:creationId xmlns:a16="http://schemas.microsoft.com/office/drawing/2014/main" id="{00000000-0008-0000-0500-000000BC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101319" name="Chart 1">
          <a:extLst>
            <a:ext uri="{FF2B5EF4-FFF2-40B4-BE49-F238E27FC236}">
              <a16:creationId xmlns:a16="http://schemas.microsoft.com/office/drawing/2014/main" id="{00000000-0008-0000-0700-000047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101320" name="Chart 2">
          <a:extLst>
            <a:ext uri="{FF2B5EF4-FFF2-40B4-BE49-F238E27FC236}">
              <a16:creationId xmlns:a16="http://schemas.microsoft.com/office/drawing/2014/main" id="{00000000-0008-0000-0700-000048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6101321" name="Chart 3">
          <a:extLst>
            <a:ext uri="{FF2B5EF4-FFF2-40B4-BE49-F238E27FC236}">
              <a16:creationId xmlns:a16="http://schemas.microsoft.com/office/drawing/2014/main" id="{00000000-0008-0000-0700-000049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781050</xdr:colOff>
      <xdr:row>0</xdr:row>
      <xdr:rowOff>152400</xdr:rowOff>
    </xdr:from>
    <xdr:to>
      <xdr:col>24</xdr:col>
      <xdr:colOff>400050</xdr:colOff>
      <xdr:row>20</xdr:row>
      <xdr:rowOff>142875</xdr:rowOff>
    </xdr:to>
    <xdr:graphicFrame macro="">
      <xdr:nvGraphicFramePr>
        <xdr:cNvPr id="8014857" name="Chart 1">
          <a:extLst>
            <a:ext uri="{FF2B5EF4-FFF2-40B4-BE49-F238E27FC236}">
              <a16:creationId xmlns:a16="http://schemas.microsoft.com/office/drawing/2014/main" id="{00000000-0008-0000-0800-000009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19050</xdr:colOff>
      <xdr:row>22</xdr:row>
      <xdr:rowOff>9525</xdr:rowOff>
    </xdr:from>
    <xdr:to>
      <xdr:col>24</xdr:col>
      <xdr:colOff>428625</xdr:colOff>
      <xdr:row>44</xdr:row>
      <xdr:rowOff>114300</xdr:rowOff>
    </xdr:to>
    <xdr:graphicFrame macro="">
      <xdr:nvGraphicFramePr>
        <xdr:cNvPr id="8014858" name="Chart 2">
          <a:extLst>
            <a:ext uri="{FF2B5EF4-FFF2-40B4-BE49-F238E27FC236}">
              <a16:creationId xmlns:a16="http://schemas.microsoft.com/office/drawing/2014/main" id="{00000000-0008-0000-0800-00000A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B7:R28"/>
  <sheetViews>
    <sheetView showGridLines="0" tabSelected="1" zoomScaleNormal="100" workbookViewId="0"/>
  </sheetViews>
  <sheetFormatPr defaultRowHeight="12.75"/>
  <cols>
    <col min="2" max="2" width="31.5703125" bestFit="1" customWidth="1"/>
    <col min="12" max="12" width="16.140625" customWidth="1"/>
    <col min="13" max="13" width="13.85546875" customWidth="1"/>
  </cols>
  <sheetData>
    <row r="7" spans="2:18">
      <c r="B7" s="7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2:18">
      <c r="C8" s="44" t="s">
        <v>146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2:18">
      <c r="B9" s="7"/>
      <c r="C9" s="44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2:18">
      <c r="B10" s="7" t="s">
        <v>104</v>
      </c>
      <c r="C10" s="31" t="s">
        <v>112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2:18">
      <c r="B11" s="7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3" spans="2:18">
      <c r="B13" s="7" t="s">
        <v>105</v>
      </c>
      <c r="C13" s="143" t="s">
        <v>113</v>
      </c>
    </row>
    <row r="14" spans="2:18">
      <c r="C14" s="6"/>
    </row>
    <row r="15" spans="2:18">
      <c r="B15" s="7" t="s">
        <v>106</v>
      </c>
      <c r="C15" s="143" t="s">
        <v>114</v>
      </c>
    </row>
    <row r="17" spans="2:17">
      <c r="B17" s="7" t="s">
        <v>107</v>
      </c>
      <c r="C17" s="88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9" spans="2:17">
      <c r="B19" s="7" t="s">
        <v>108</v>
      </c>
      <c r="C19" s="31" t="s">
        <v>115</v>
      </c>
    </row>
    <row r="21" spans="2:17">
      <c r="B21" s="7" t="s">
        <v>109</v>
      </c>
    </row>
    <row r="23" spans="2:17">
      <c r="B23" s="7" t="s">
        <v>110</v>
      </c>
      <c r="C23" s="31" t="s">
        <v>116</v>
      </c>
    </row>
    <row r="24" spans="2:17">
      <c r="B24" s="7"/>
    </row>
    <row r="25" spans="2:17">
      <c r="B25" s="7" t="s">
        <v>111</v>
      </c>
      <c r="C25" s="31" t="s">
        <v>103</v>
      </c>
    </row>
    <row r="27" spans="2:17">
      <c r="B27" s="89" t="s">
        <v>0</v>
      </c>
    </row>
    <row r="28" spans="2:17">
      <c r="B28" s="89" t="s">
        <v>87</v>
      </c>
    </row>
  </sheetData>
  <phoneticPr fontId="4" type="noConversion"/>
  <hyperlinks>
    <hyperlink ref="B10" location="'R_PTW 2019vs2018'!A1" display="R_nowe i używane PTW 2019vs2018" xr:uid="{00000000-0004-0000-0000-000000000000}"/>
    <hyperlink ref="B25" location="'R_MC&amp;MP struktura 2019'!A1" display="R_MC&amp;MP struktura 2019" xr:uid="{00000000-0004-0000-0000-000001000000}"/>
    <hyperlink ref="B13" location="'R_PTW NEW 2019vs2018'!A1" display="R_nowe PTW 2019vs2018" xr:uid="{00000000-0004-0000-0000-000002000000}"/>
    <hyperlink ref="B23" location="'R_PTW USED 2019vs2018'!A1" display="R_używane PTW 2019vs2018" xr:uid="{00000000-0004-0000-0000-000003000000}"/>
    <hyperlink ref="B17" location="'R_MC 2019 rankingi'!A1" display="R_MC 2019 rankingi" xr:uid="{00000000-0004-0000-0000-000004000000}"/>
    <hyperlink ref="B21" location="'R_MC 2019 rankingi'!A1" display="R_MP_2019 ranking" xr:uid="{00000000-0004-0000-0000-000005000000}"/>
    <hyperlink ref="B15" location="'R_nowe MC 2019vs2018'!A1" display="R_nowe MC 2019vs2018" xr:uid="{00000000-0004-0000-0000-000006000000}"/>
    <hyperlink ref="B19" location="'R_nowe MP 2019vs2018'!A1" display="R_nowe MP 2019vs2018" xr:uid="{00000000-0004-0000-0000-000007000000}"/>
  </hyperlinks>
  <pageMargins left="0.78740157480314965" right="0.78740157480314965" top="0.98425196850393704" bottom="0.98425196850393704" header="0.51181102362204722" footer="0.51181102362204722"/>
  <pageSetup paperSize="9" scale="94" orientation="landscape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pageSetUpPr fitToPage="1"/>
  </sheetPr>
  <dimension ref="A1:AG37"/>
  <sheetViews>
    <sheetView showGridLines="0" zoomScale="95" zoomScaleNormal="95" workbookViewId="0">
      <selection sqref="A1:N1"/>
    </sheetView>
  </sheetViews>
  <sheetFormatPr defaultRowHeight="12.75"/>
  <cols>
    <col min="1" max="1" width="28.85546875" customWidth="1"/>
    <col min="2" max="13" width="11.28515625" bestFit="1" customWidth="1"/>
    <col min="14" max="14" width="10.28515625" customWidth="1"/>
    <col min="20" max="20" width="19.425781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3" ht="31.5" customHeight="1">
      <c r="A1" s="174" t="s">
        <v>117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T1" s="174" t="s">
        <v>90</v>
      </c>
      <c r="U1" s="175"/>
      <c r="V1" s="175"/>
      <c r="W1" s="175"/>
      <c r="X1" s="175"/>
      <c r="Y1" s="175"/>
      <c r="Z1" s="175"/>
      <c r="AA1" s="175"/>
      <c r="AB1" s="175"/>
      <c r="AC1" s="175"/>
      <c r="AD1" s="175"/>
      <c r="AE1" s="175"/>
      <c r="AF1" s="175"/>
      <c r="AG1" s="175"/>
    </row>
    <row r="2" spans="1:33" ht="15.75" customHeight="1">
      <c r="A2" s="69" t="s">
        <v>19</v>
      </c>
      <c r="B2" s="125" t="s">
        <v>6</v>
      </c>
      <c r="C2" s="126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69" t="s">
        <v>19</v>
      </c>
      <c r="U2" s="125" t="s">
        <v>6</v>
      </c>
      <c r="V2" s="126" t="s">
        <v>7</v>
      </c>
      <c r="W2" s="1" t="s">
        <v>8</v>
      </c>
      <c r="X2" s="1" t="s">
        <v>9</v>
      </c>
      <c r="Y2" s="1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3" ht="15.75" customHeight="1">
      <c r="A3" s="70" t="s">
        <v>20</v>
      </c>
      <c r="B3" s="1">
        <v>2407</v>
      </c>
      <c r="C3" s="1">
        <v>5189</v>
      </c>
      <c r="D3" s="1">
        <v>9818</v>
      </c>
      <c r="E3" s="1">
        <v>13011</v>
      </c>
      <c r="F3" s="1">
        <v>10091</v>
      </c>
      <c r="G3" s="1">
        <v>9661</v>
      </c>
      <c r="H3" s="1">
        <v>10005</v>
      </c>
      <c r="I3" s="1">
        <v>7767</v>
      </c>
      <c r="J3" s="1">
        <v>5580</v>
      </c>
      <c r="K3" s="1">
        <v>4526</v>
      </c>
      <c r="L3" s="1"/>
      <c r="M3" s="4"/>
      <c r="N3" s="1">
        <v>78055</v>
      </c>
      <c r="O3" s="11">
        <v>0.74524050487884053</v>
      </c>
      <c r="T3" s="70" t="s">
        <v>20</v>
      </c>
      <c r="U3" s="1">
        <v>2489</v>
      </c>
      <c r="V3" s="1">
        <v>3085</v>
      </c>
      <c r="W3" s="1">
        <v>6999</v>
      </c>
      <c r="X3" s="1">
        <v>12438</v>
      </c>
      <c r="Y3" s="1">
        <v>10681</v>
      </c>
      <c r="Z3" s="1">
        <v>9413</v>
      </c>
      <c r="AA3" s="1">
        <v>8363</v>
      </c>
      <c r="AB3" s="1">
        <v>7617</v>
      </c>
      <c r="AC3" s="1">
        <v>5051</v>
      </c>
      <c r="AD3" s="1">
        <v>4180</v>
      </c>
      <c r="AE3" s="1">
        <v>2761</v>
      </c>
      <c r="AF3" s="4">
        <v>2610</v>
      </c>
      <c r="AG3" s="1">
        <v>75687</v>
      </c>
    </row>
    <row r="4" spans="1:33" ht="15.75" customHeight="1">
      <c r="A4" s="71" t="s">
        <v>21</v>
      </c>
      <c r="B4" s="12">
        <v>675</v>
      </c>
      <c r="C4" s="12">
        <v>1264</v>
      </c>
      <c r="D4" s="12">
        <v>2643</v>
      </c>
      <c r="E4" s="12">
        <v>3700</v>
      </c>
      <c r="F4" s="12">
        <v>3440</v>
      </c>
      <c r="G4" s="12">
        <v>3678</v>
      </c>
      <c r="H4" s="12">
        <v>4096</v>
      </c>
      <c r="I4" s="12">
        <v>3382</v>
      </c>
      <c r="J4" s="12">
        <v>2134</v>
      </c>
      <c r="K4" s="12">
        <v>1671</v>
      </c>
      <c r="L4" s="12"/>
      <c r="M4" s="13"/>
      <c r="N4" s="1">
        <v>26683</v>
      </c>
      <c r="O4" s="11">
        <v>0.25475949512115947</v>
      </c>
      <c r="T4" s="71" t="s">
        <v>21</v>
      </c>
      <c r="U4" s="12">
        <v>622</v>
      </c>
      <c r="V4" s="12">
        <v>760</v>
      </c>
      <c r="W4" s="12">
        <v>1539</v>
      </c>
      <c r="X4" s="12">
        <v>3236</v>
      </c>
      <c r="Y4" s="12">
        <v>3469</v>
      </c>
      <c r="Z4" s="12">
        <v>3445</v>
      </c>
      <c r="AA4" s="12">
        <v>3527</v>
      </c>
      <c r="AB4" s="12">
        <v>3510</v>
      </c>
      <c r="AC4" s="12">
        <v>2067</v>
      </c>
      <c r="AD4" s="12">
        <v>1544</v>
      </c>
      <c r="AE4" s="12">
        <v>1019</v>
      </c>
      <c r="AF4" s="13">
        <v>733</v>
      </c>
      <c r="AG4" s="1">
        <v>25471</v>
      </c>
    </row>
    <row r="5" spans="1:33" ht="15.75" customHeight="1">
      <c r="A5" s="28" t="s">
        <v>118</v>
      </c>
      <c r="B5" s="5">
        <v>3082</v>
      </c>
      <c r="C5" s="5">
        <v>6453</v>
      </c>
      <c r="D5" s="5">
        <v>12461</v>
      </c>
      <c r="E5" s="5">
        <v>16711</v>
      </c>
      <c r="F5" s="5">
        <v>13531</v>
      </c>
      <c r="G5" s="5">
        <v>13339</v>
      </c>
      <c r="H5" s="5">
        <v>14101</v>
      </c>
      <c r="I5" s="5">
        <v>11149</v>
      </c>
      <c r="J5" s="5">
        <v>7714</v>
      </c>
      <c r="K5" s="5">
        <v>6197</v>
      </c>
      <c r="L5" s="5"/>
      <c r="M5" s="5"/>
      <c r="N5" s="5">
        <v>104738</v>
      </c>
      <c r="O5" s="11">
        <v>1</v>
      </c>
      <c r="T5" s="164" t="s">
        <v>91</v>
      </c>
      <c r="U5" s="165">
        <v>3111</v>
      </c>
      <c r="V5" s="165">
        <v>3845</v>
      </c>
      <c r="W5" s="165">
        <v>8538</v>
      </c>
      <c r="X5" s="165">
        <v>15674</v>
      </c>
      <c r="Y5" s="165">
        <v>14150</v>
      </c>
      <c r="Z5" s="165">
        <v>12858</v>
      </c>
      <c r="AA5" s="165">
        <v>11890</v>
      </c>
      <c r="AB5" s="165">
        <v>11127</v>
      </c>
      <c r="AC5" s="165">
        <v>7118</v>
      </c>
      <c r="AD5" s="165">
        <v>5724</v>
      </c>
      <c r="AE5" s="165">
        <v>3780</v>
      </c>
      <c r="AF5" s="165">
        <v>3343</v>
      </c>
      <c r="AG5" s="165">
        <v>101158</v>
      </c>
    </row>
    <row r="6" spans="1:33" ht="15.75" customHeight="1">
      <c r="A6" s="144" t="s">
        <v>119</v>
      </c>
      <c r="B6" s="24">
        <v>-7.807358659886332E-2</v>
      </c>
      <c r="C6" s="24">
        <v>1.0937702790395849</v>
      </c>
      <c r="D6" s="24">
        <v>0.93103982643731609</v>
      </c>
      <c r="E6" s="24">
        <v>0.34106412005457032</v>
      </c>
      <c r="F6" s="24">
        <v>-0.1902938184429418</v>
      </c>
      <c r="G6" s="24">
        <v>-1.4189638607641664E-2</v>
      </c>
      <c r="H6" s="24">
        <v>5.7125721568333399E-2</v>
      </c>
      <c r="I6" s="24">
        <v>-0.20934685483299054</v>
      </c>
      <c r="J6" s="24">
        <v>-0.30809938111041346</v>
      </c>
      <c r="K6" s="24">
        <v>-0.19665543168265487</v>
      </c>
      <c r="L6" s="24"/>
      <c r="M6" s="24"/>
      <c r="N6" s="25"/>
    </row>
    <row r="7" spans="1:33" ht="15.75" customHeight="1">
      <c r="A7" s="21" t="s">
        <v>120</v>
      </c>
      <c r="B7" s="26">
        <v>-9.3217614914817837E-3</v>
      </c>
      <c r="C7" s="26">
        <v>0.67828348504551372</v>
      </c>
      <c r="D7" s="26">
        <v>0.45947528695244788</v>
      </c>
      <c r="E7" s="26">
        <v>6.6160520607375206E-2</v>
      </c>
      <c r="F7" s="26">
        <v>-4.3745583038869218E-2</v>
      </c>
      <c r="G7" s="26">
        <v>3.7408617203297467E-2</v>
      </c>
      <c r="H7" s="26">
        <v>0.18595458368376794</v>
      </c>
      <c r="I7" s="26">
        <v>1.9771726431203618E-3</v>
      </c>
      <c r="J7" s="26">
        <v>8.3731385220567667E-2</v>
      </c>
      <c r="K7" s="26">
        <v>8.2634521313766696E-2</v>
      </c>
      <c r="L7" s="26"/>
      <c r="M7" s="26"/>
      <c r="N7" s="26">
        <v>0.1138193225926516</v>
      </c>
    </row>
    <row r="8" spans="1:33">
      <c r="A8" s="72"/>
      <c r="B8" s="18"/>
      <c r="C8" s="72"/>
      <c r="D8" s="72"/>
      <c r="E8" s="72"/>
      <c r="N8" s="19"/>
    </row>
    <row r="9" spans="1:33" ht="24.75" customHeight="1">
      <c r="A9" s="176" t="s">
        <v>19</v>
      </c>
      <c r="B9" s="178" t="s">
        <v>147</v>
      </c>
      <c r="C9" s="179"/>
      <c r="D9" s="180" t="s">
        <v>5</v>
      </c>
      <c r="E9" s="182" t="s">
        <v>149</v>
      </c>
      <c r="F9" s="183"/>
      <c r="G9" s="180" t="s">
        <v>5</v>
      </c>
      <c r="N9" s="19"/>
    </row>
    <row r="10" spans="1:33" ht="26.25" customHeight="1">
      <c r="A10" s="177"/>
      <c r="B10" s="59">
        <v>2019</v>
      </c>
      <c r="C10" s="59">
        <v>2018</v>
      </c>
      <c r="D10" s="181"/>
      <c r="E10" s="59">
        <v>2019</v>
      </c>
      <c r="F10" s="59">
        <v>2018</v>
      </c>
      <c r="G10" s="181"/>
      <c r="H10" s="3"/>
      <c r="N10" s="19"/>
    </row>
    <row r="11" spans="1:33" ht="19.5" customHeight="1">
      <c r="A11" s="70" t="s">
        <v>20</v>
      </c>
      <c r="B11" s="21">
        <v>4526</v>
      </c>
      <c r="C11" s="21">
        <v>4180</v>
      </c>
      <c r="D11" s="73">
        <v>8.2775119617224835E-2</v>
      </c>
      <c r="E11" s="21">
        <v>78055</v>
      </c>
      <c r="F11" s="70">
        <v>70316</v>
      </c>
      <c r="G11" s="73">
        <v>0.11006029922066096</v>
      </c>
      <c r="H11" s="3"/>
      <c r="N11" s="19"/>
    </row>
    <row r="12" spans="1:33" ht="19.5" customHeight="1">
      <c r="A12" s="70" t="s">
        <v>21</v>
      </c>
      <c r="B12" s="21">
        <v>1671</v>
      </c>
      <c r="C12" s="21">
        <v>1544</v>
      </c>
      <c r="D12" s="73">
        <v>8.2253886010362764E-2</v>
      </c>
      <c r="E12" s="21">
        <v>26683</v>
      </c>
      <c r="F12" s="70">
        <v>23719</v>
      </c>
      <c r="G12" s="73">
        <v>0.12496310974324376</v>
      </c>
      <c r="N12" s="19"/>
      <c r="Q12" s="31"/>
    </row>
    <row r="13" spans="1:33" ht="19.5" customHeight="1">
      <c r="A13" s="68" t="s">
        <v>18</v>
      </c>
      <c r="B13" s="21">
        <v>6197</v>
      </c>
      <c r="C13" s="21">
        <v>5724</v>
      </c>
      <c r="D13" s="73">
        <v>8.2634521313766696E-2</v>
      </c>
      <c r="E13" s="21">
        <v>104738</v>
      </c>
      <c r="F13" s="21">
        <v>94035</v>
      </c>
      <c r="G13" s="73">
        <v>0.1138193225926516</v>
      </c>
      <c r="N13" s="19"/>
    </row>
    <row r="14" spans="1:33">
      <c r="A14" s="17"/>
      <c r="B14" s="18"/>
      <c r="C14" s="17"/>
      <c r="D14" s="17"/>
      <c r="E14" s="17"/>
      <c r="N14" s="19"/>
    </row>
    <row r="15" spans="1:33">
      <c r="A15" s="17"/>
      <c r="B15" s="18"/>
      <c r="C15" s="17"/>
      <c r="D15" s="17"/>
      <c r="E15" s="17"/>
      <c r="N15" s="19"/>
    </row>
    <row r="16" spans="1:33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88</v>
      </c>
    </row>
    <row r="37" spans="1:1">
      <c r="A37" s="8" t="s">
        <v>80</v>
      </c>
    </row>
  </sheetData>
  <mergeCells count="7">
    <mergeCell ref="T1:AG1"/>
    <mergeCell ref="A1:N1"/>
    <mergeCell ref="A9:A10"/>
    <mergeCell ref="B9:C9"/>
    <mergeCell ref="D9:D10"/>
    <mergeCell ref="E9:F9"/>
    <mergeCell ref="G9:G10"/>
  </mergeCells>
  <phoneticPr fontId="4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pageSetUpPr fitToPage="1"/>
  </sheetPr>
  <dimension ref="A1:AH37"/>
  <sheetViews>
    <sheetView showGridLines="0" zoomScale="95" zoomScaleNormal="95" workbookViewId="0">
      <selection sqref="A1:N1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28515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174" t="s">
        <v>121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T1" s="174" t="s">
        <v>92</v>
      </c>
      <c r="U1" s="174"/>
      <c r="V1" s="174"/>
      <c r="W1" s="174"/>
      <c r="X1" s="174"/>
      <c r="Y1" s="174"/>
      <c r="Z1" s="174"/>
      <c r="AA1" s="174"/>
      <c r="AB1" s="174"/>
      <c r="AC1" s="174"/>
      <c r="AD1" s="174"/>
      <c r="AE1" s="174"/>
      <c r="AF1" s="174"/>
      <c r="AG1" s="174"/>
    </row>
    <row r="2" spans="1:34" ht="15.75" customHeight="1">
      <c r="A2" s="22" t="s">
        <v>19</v>
      </c>
      <c r="B2" s="126" t="s">
        <v>6</v>
      </c>
      <c r="C2" s="126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22" t="s">
        <v>19</v>
      </c>
      <c r="U2" s="126" t="s">
        <v>6</v>
      </c>
      <c r="V2" s="126" t="s">
        <v>7</v>
      </c>
      <c r="W2" s="1" t="s">
        <v>8</v>
      </c>
      <c r="X2" s="1" t="s">
        <v>9</v>
      </c>
      <c r="Y2" s="1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4" ht="15.75" customHeight="1">
      <c r="A3" s="70" t="s">
        <v>20</v>
      </c>
      <c r="B3" s="1">
        <v>460</v>
      </c>
      <c r="C3" s="1">
        <v>893</v>
      </c>
      <c r="D3" s="1">
        <v>2168</v>
      </c>
      <c r="E3" s="1">
        <v>3126</v>
      </c>
      <c r="F3" s="1">
        <v>2483</v>
      </c>
      <c r="G3" s="1">
        <v>2401</v>
      </c>
      <c r="H3" s="1">
        <v>2338</v>
      </c>
      <c r="I3" s="1">
        <v>1771</v>
      </c>
      <c r="J3" s="1">
        <v>1224</v>
      </c>
      <c r="K3" s="1">
        <v>881</v>
      </c>
      <c r="L3" s="1"/>
      <c r="M3" s="4"/>
      <c r="N3" s="1">
        <v>17745</v>
      </c>
      <c r="O3" s="11">
        <v>0.49767220103208437</v>
      </c>
      <c r="T3" s="70" t="s">
        <v>20</v>
      </c>
      <c r="U3" s="1">
        <v>362</v>
      </c>
      <c r="V3" s="1">
        <v>506</v>
      </c>
      <c r="W3" s="1">
        <v>1225</v>
      </c>
      <c r="X3" s="1">
        <v>2249</v>
      </c>
      <c r="Y3" s="1">
        <v>2004</v>
      </c>
      <c r="Z3" s="1">
        <v>1986</v>
      </c>
      <c r="AA3" s="1">
        <v>1629</v>
      </c>
      <c r="AB3" s="1">
        <v>1452</v>
      </c>
      <c r="AC3" s="1">
        <v>1040</v>
      </c>
      <c r="AD3" s="1">
        <v>841</v>
      </c>
      <c r="AE3" s="1">
        <v>555</v>
      </c>
      <c r="AF3" s="4">
        <v>675</v>
      </c>
      <c r="AG3" s="1">
        <v>14524</v>
      </c>
    </row>
    <row r="4" spans="1:34" ht="15.75" customHeight="1">
      <c r="A4" s="71" t="s">
        <v>21</v>
      </c>
      <c r="B4" s="12">
        <v>362</v>
      </c>
      <c r="C4" s="12">
        <v>803</v>
      </c>
      <c r="D4" s="12">
        <v>1857</v>
      </c>
      <c r="E4" s="12">
        <v>2581</v>
      </c>
      <c r="F4" s="12">
        <v>2381</v>
      </c>
      <c r="G4" s="12">
        <v>2501</v>
      </c>
      <c r="H4" s="12">
        <v>2785</v>
      </c>
      <c r="I4" s="12">
        <v>2220</v>
      </c>
      <c r="J4" s="12">
        <v>1367</v>
      </c>
      <c r="K4" s="12">
        <v>1054</v>
      </c>
      <c r="L4" s="12"/>
      <c r="M4" s="13"/>
      <c r="N4" s="1">
        <v>17911</v>
      </c>
      <c r="O4" s="11">
        <v>0.50232779896791568</v>
      </c>
      <c r="T4" s="71" t="s">
        <v>21</v>
      </c>
      <c r="U4" s="12">
        <v>277</v>
      </c>
      <c r="V4" s="12">
        <v>387</v>
      </c>
      <c r="W4" s="12">
        <v>982</v>
      </c>
      <c r="X4" s="12">
        <v>2208</v>
      </c>
      <c r="Y4" s="12">
        <v>2285</v>
      </c>
      <c r="Z4" s="12">
        <v>2273</v>
      </c>
      <c r="AA4" s="12">
        <v>2327</v>
      </c>
      <c r="AB4" s="12">
        <v>2281</v>
      </c>
      <c r="AC4" s="12">
        <v>1321</v>
      </c>
      <c r="AD4" s="12">
        <v>965</v>
      </c>
      <c r="AE4" s="12">
        <v>643</v>
      </c>
      <c r="AF4" s="13">
        <v>498</v>
      </c>
      <c r="AG4" s="1">
        <v>16447</v>
      </c>
    </row>
    <row r="5" spans="1:34" ht="15.75" customHeight="1">
      <c r="A5" s="28" t="s">
        <v>118</v>
      </c>
      <c r="B5" s="5">
        <v>822</v>
      </c>
      <c r="C5" s="5">
        <v>1696</v>
      </c>
      <c r="D5" s="5">
        <v>4025</v>
      </c>
      <c r="E5" s="5">
        <v>5707</v>
      </c>
      <c r="F5" s="5">
        <v>4864</v>
      </c>
      <c r="G5" s="5">
        <v>4902</v>
      </c>
      <c r="H5" s="5">
        <v>5123</v>
      </c>
      <c r="I5" s="5">
        <v>3991</v>
      </c>
      <c r="J5" s="5">
        <v>2591</v>
      </c>
      <c r="K5" s="5">
        <v>1935</v>
      </c>
      <c r="L5" s="5"/>
      <c r="M5" s="5"/>
      <c r="N5" s="5">
        <v>35656</v>
      </c>
      <c r="O5" s="11">
        <v>1</v>
      </c>
      <c r="T5" s="164" t="s">
        <v>91</v>
      </c>
      <c r="U5" s="165">
        <v>639</v>
      </c>
      <c r="V5" s="165">
        <v>893</v>
      </c>
      <c r="W5" s="165">
        <v>2207</v>
      </c>
      <c r="X5" s="165">
        <v>4457</v>
      </c>
      <c r="Y5" s="165">
        <v>4289</v>
      </c>
      <c r="Z5" s="165">
        <v>4259</v>
      </c>
      <c r="AA5" s="165">
        <v>3956</v>
      </c>
      <c r="AB5" s="165">
        <v>3733</v>
      </c>
      <c r="AC5" s="165">
        <v>2361</v>
      </c>
      <c r="AD5" s="165">
        <v>1806</v>
      </c>
      <c r="AE5" s="165">
        <v>1198</v>
      </c>
      <c r="AF5" s="165">
        <v>1173</v>
      </c>
      <c r="AG5" s="165">
        <v>30971</v>
      </c>
    </row>
    <row r="6" spans="1:34" ht="15.75" customHeight="1">
      <c r="A6" s="144" t="s">
        <v>119</v>
      </c>
      <c r="B6" s="24">
        <v>-0.29923273657289007</v>
      </c>
      <c r="C6" s="24">
        <v>1.0632603406326036</v>
      </c>
      <c r="D6" s="24">
        <v>1.3732311320754715</v>
      </c>
      <c r="E6" s="24">
        <v>0.41788819875776406</v>
      </c>
      <c r="F6" s="24">
        <v>-0.14771333450148938</v>
      </c>
      <c r="G6" s="24">
        <v>7.8125E-3</v>
      </c>
      <c r="H6" s="24">
        <v>4.5083639330885328E-2</v>
      </c>
      <c r="I6" s="24">
        <v>-0.22096427874292401</v>
      </c>
      <c r="J6" s="24">
        <v>-0.35078927587070907</v>
      </c>
      <c r="K6" s="24">
        <v>-0.25318409880355075</v>
      </c>
      <c r="L6" s="24"/>
      <c r="M6" s="24"/>
      <c r="N6" s="25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4" ht="15.75" customHeight="1">
      <c r="A7" s="21" t="s">
        <v>120</v>
      </c>
      <c r="B7" s="26">
        <v>0.28638497652582151</v>
      </c>
      <c r="C7" s="26">
        <v>0.8992161254199329</v>
      </c>
      <c r="D7" s="26">
        <v>0.82374263706388762</v>
      </c>
      <c r="E7" s="26">
        <v>0.28045770697778782</v>
      </c>
      <c r="F7" s="26">
        <v>0.13406388435532768</v>
      </c>
      <c r="G7" s="26">
        <v>0.15097440713782584</v>
      </c>
      <c r="H7" s="26">
        <v>0.2949949443882709</v>
      </c>
      <c r="I7" s="26">
        <v>6.9113313688722311E-2</v>
      </c>
      <c r="J7" s="26">
        <v>9.741634900465912E-2</v>
      </c>
      <c r="K7" s="26">
        <v>7.1428571428571397E-2</v>
      </c>
      <c r="L7" s="26"/>
      <c r="M7" s="26"/>
      <c r="N7" s="26">
        <v>0.24671328671328663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4">
      <c r="A8" s="17"/>
      <c r="B8" s="18"/>
      <c r="C8" s="17"/>
      <c r="D8" s="17"/>
      <c r="E8" s="17"/>
      <c r="N8" s="19"/>
      <c r="T8" s="62"/>
      <c r="U8" s="17"/>
      <c r="V8" s="17"/>
      <c r="AA8" s="3"/>
    </row>
    <row r="9" spans="1:34" ht="24.75" customHeight="1">
      <c r="A9" s="176" t="s">
        <v>19</v>
      </c>
      <c r="B9" s="178" t="s">
        <v>147</v>
      </c>
      <c r="C9" s="179"/>
      <c r="D9" s="180" t="s">
        <v>5</v>
      </c>
      <c r="E9" s="185" t="s">
        <v>149</v>
      </c>
      <c r="F9" s="186"/>
      <c r="G9" s="187" t="s">
        <v>5</v>
      </c>
      <c r="N9" s="19"/>
      <c r="T9" s="62"/>
      <c r="U9" s="17"/>
      <c r="V9" s="17"/>
      <c r="AA9" s="3"/>
    </row>
    <row r="10" spans="1:34" ht="26.25" customHeight="1">
      <c r="A10" s="177"/>
      <c r="B10" s="59">
        <v>2019</v>
      </c>
      <c r="C10" s="59">
        <v>2018</v>
      </c>
      <c r="D10" s="184"/>
      <c r="E10" s="59">
        <v>2019</v>
      </c>
      <c r="F10" s="59">
        <v>2018</v>
      </c>
      <c r="G10" s="184"/>
      <c r="H10" s="3"/>
      <c r="N10" s="19"/>
      <c r="T10" s="63"/>
      <c r="U10" s="63"/>
      <c r="V10" s="63"/>
      <c r="AA10" s="3"/>
    </row>
    <row r="11" spans="1:34" ht="18" customHeight="1">
      <c r="A11" s="16" t="s">
        <v>20</v>
      </c>
      <c r="B11" s="21">
        <v>881</v>
      </c>
      <c r="C11" s="21">
        <v>841</v>
      </c>
      <c r="D11" s="73">
        <v>4.7562425683709941E-2</v>
      </c>
      <c r="E11" s="21">
        <v>17745</v>
      </c>
      <c r="F11" s="70">
        <v>13294</v>
      </c>
      <c r="G11" s="73">
        <v>0.33481269745749964</v>
      </c>
      <c r="H11" s="3"/>
      <c r="N11" s="19"/>
      <c r="T11" s="64"/>
      <c r="U11" s="64"/>
      <c r="V11" s="64"/>
      <c r="W11" s="65"/>
      <c r="X11" s="65"/>
      <c r="Y11" s="17"/>
      <c r="AG11" s="19"/>
      <c r="AH11" s="11"/>
    </row>
    <row r="12" spans="1:34" ht="18" customHeight="1">
      <c r="A12" s="16" t="s">
        <v>21</v>
      </c>
      <c r="B12" s="21">
        <v>1054</v>
      </c>
      <c r="C12" s="21">
        <v>965</v>
      </c>
      <c r="D12" s="73">
        <v>9.222797927461146E-2</v>
      </c>
      <c r="E12" s="21">
        <v>17911</v>
      </c>
      <c r="F12" s="70">
        <v>15306</v>
      </c>
      <c r="G12" s="73">
        <v>0.17019469489089256</v>
      </c>
      <c r="N12" s="19"/>
      <c r="Q12" s="31"/>
      <c r="T12" s="64"/>
      <c r="U12" s="64"/>
      <c r="V12" s="64"/>
      <c r="W12" s="65"/>
      <c r="X12" s="65"/>
      <c r="Y12" s="17"/>
      <c r="AG12" s="19"/>
      <c r="AH12" s="11"/>
    </row>
    <row r="13" spans="1:34" ht="18" customHeight="1">
      <c r="A13" s="68" t="s">
        <v>18</v>
      </c>
      <c r="B13" s="21">
        <v>1935</v>
      </c>
      <c r="C13" s="21">
        <v>1806</v>
      </c>
      <c r="D13" s="73">
        <v>7.1428571428571397E-2</v>
      </c>
      <c r="E13" s="21">
        <v>35656</v>
      </c>
      <c r="F13" s="21">
        <v>28600</v>
      </c>
      <c r="G13" s="73">
        <v>0.24671328671328663</v>
      </c>
      <c r="I13" s="154"/>
      <c r="N13" s="19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7"/>
    </row>
    <row r="14" spans="1:34">
      <c r="A14" s="17"/>
      <c r="B14" s="18"/>
      <c r="C14" s="17"/>
      <c r="D14" s="17"/>
      <c r="E14" s="17"/>
      <c r="N14" s="19"/>
    </row>
    <row r="15" spans="1:34">
      <c r="A15" s="17"/>
      <c r="B15" s="18"/>
      <c r="C15" s="17"/>
      <c r="D15" s="17"/>
      <c r="E15" s="17"/>
      <c r="N15" s="19"/>
    </row>
    <row r="16" spans="1:34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88</v>
      </c>
    </row>
    <row r="37" spans="1:1">
      <c r="A37" s="8" t="s">
        <v>80</v>
      </c>
    </row>
  </sheetData>
  <mergeCells count="7">
    <mergeCell ref="T1:AG1"/>
    <mergeCell ref="A1:N1"/>
    <mergeCell ref="A9:A10"/>
    <mergeCell ref="B9:C9"/>
    <mergeCell ref="D9:D10"/>
    <mergeCell ref="E9:F9"/>
    <mergeCell ref="G9:G10"/>
  </mergeCells>
  <phoneticPr fontId="4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6">
    <pageSetUpPr fitToPage="1"/>
  </sheetPr>
  <dimension ref="A2:R51"/>
  <sheetViews>
    <sheetView showGridLines="0" zoomScale="95" zoomScaleNormal="95" workbookViewId="0"/>
  </sheetViews>
  <sheetFormatPr defaultRowHeight="12.75"/>
  <cols>
    <col min="1" max="1" width="23.42578125" customWidth="1"/>
    <col min="2" max="13" width="10.42578125" customWidth="1"/>
    <col min="14" max="14" width="12" bestFit="1" customWidth="1"/>
    <col min="15" max="15" width="12" customWidth="1"/>
  </cols>
  <sheetData>
    <row r="2" spans="1:18" ht="25.5" customHeight="1">
      <c r="A2" s="188" t="s">
        <v>123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6"/>
    </row>
    <row r="3" spans="1:18">
      <c r="A3" s="1" t="s">
        <v>1</v>
      </c>
      <c r="B3" s="125" t="s">
        <v>6</v>
      </c>
      <c r="C3" s="126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1" t="s">
        <v>15</v>
      </c>
      <c r="L3" s="1" t="s">
        <v>16</v>
      </c>
      <c r="M3" s="1" t="s">
        <v>17</v>
      </c>
      <c r="N3" s="1" t="s">
        <v>18</v>
      </c>
      <c r="O3" s="9"/>
    </row>
    <row r="4" spans="1:18" hidden="1">
      <c r="A4" s="1">
        <v>2006</v>
      </c>
      <c r="B4" s="1">
        <v>93</v>
      </c>
      <c r="C4" s="1">
        <v>133</v>
      </c>
      <c r="D4" s="1">
        <v>393</v>
      </c>
      <c r="E4" s="1">
        <v>804</v>
      </c>
      <c r="F4" s="1">
        <v>787</v>
      </c>
      <c r="G4" s="1">
        <v>708</v>
      </c>
      <c r="H4" s="1">
        <v>655</v>
      </c>
      <c r="I4" s="1">
        <v>503</v>
      </c>
      <c r="J4" s="1">
        <v>360</v>
      </c>
      <c r="K4" s="1">
        <v>242</v>
      </c>
      <c r="L4" s="1">
        <v>173</v>
      </c>
      <c r="M4" s="4">
        <v>264</v>
      </c>
      <c r="N4" s="1">
        <v>5115</v>
      </c>
      <c r="O4" s="9"/>
    </row>
    <row r="5" spans="1:18" s="15" customFormat="1" hidden="1">
      <c r="A5" s="12">
        <v>2007</v>
      </c>
      <c r="B5" s="12">
        <v>227</v>
      </c>
      <c r="C5" s="12">
        <v>244</v>
      </c>
      <c r="D5" s="12">
        <v>762</v>
      </c>
      <c r="E5" s="12">
        <v>1121</v>
      </c>
      <c r="F5" s="12">
        <v>1095</v>
      </c>
      <c r="G5" s="12">
        <v>910</v>
      </c>
      <c r="H5" s="12">
        <v>944</v>
      </c>
      <c r="I5" s="12">
        <v>862</v>
      </c>
      <c r="J5" s="12">
        <v>484</v>
      </c>
      <c r="K5" s="12">
        <v>386</v>
      </c>
      <c r="L5" s="12">
        <v>171</v>
      </c>
      <c r="M5" s="13">
        <v>368</v>
      </c>
      <c r="N5" s="1">
        <v>7574</v>
      </c>
      <c r="O5" s="14"/>
    </row>
    <row r="6" spans="1:18" s="15" customFormat="1">
      <c r="A6" s="12">
        <v>2016</v>
      </c>
      <c r="B6" s="12">
        <v>535</v>
      </c>
      <c r="C6" s="12">
        <v>1117</v>
      </c>
      <c r="D6" s="12">
        <v>2081</v>
      </c>
      <c r="E6" s="12">
        <v>3411</v>
      </c>
      <c r="F6" s="12">
        <v>3016</v>
      </c>
      <c r="G6" s="12">
        <v>3077</v>
      </c>
      <c r="H6" s="12">
        <v>2446</v>
      </c>
      <c r="I6" s="12">
        <v>2023</v>
      </c>
      <c r="J6" s="12">
        <v>1643</v>
      </c>
      <c r="K6" s="12">
        <v>780</v>
      </c>
      <c r="L6" s="12">
        <v>586</v>
      </c>
      <c r="M6" s="13">
        <v>5129</v>
      </c>
      <c r="N6" s="1">
        <v>25844</v>
      </c>
      <c r="O6" s="33"/>
      <c r="R6" s="87"/>
    </row>
    <row r="7" spans="1:18" s="15" customFormat="1">
      <c r="A7" s="12">
        <v>2017</v>
      </c>
      <c r="B7" s="12">
        <v>389</v>
      </c>
      <c r="C7" s="12">
        <v>712</v>
      </c>
      <c r="D7" s="12">
        <v>1837</v>
      </c>
      <c r="E7" s="12">
        <v>2055</v>
      </c>
      <c r="F7" s="12">
        <v>2013</v>
      </c>
      <c r="G7" s="12">
        <v>1955</v>
      </c>
      <c r="H7" s="12">
        <v>1602</v>
      </c>
      <c r="I7" s="12">
        <v>1347</v>
      </c>
      <c r="J7" s="12">
        <v>853</v>
      </c>
      <c r="K7" s="12">
        <v>645</v>
      </c>
      <c r="L7" s="12">
        <v>394</v>
      </c>
      <c r="M7" s="13">
        <v>1230</v>
      </c>
      <c r="N7" s="1">
        <v>15032</v>
      </c>
      <c r="O7" s="33"/>
      <c r="P7" s="87"/>
      <c r="Q7" s="87"/>
      <c r="R7" s="87"/>
    </row>
    <row r="8" spans="1:18" s="15" customFormat="1">
      <c r="A8" s="12">
        <v>2018</v>
      </c>
      <c r="B8" s="12">
        <v>362</v>
      </c>
      <c r="C8" s="12">
        <v>506</v>
      </c>
      <c r="D8" s="12">
        <v>1225</v>
      </c>
      <c r="E8" s="12">
        <v>2249</v>
      </c>
      <c r="F8" s="12">
        <v>2004</v>
      </c>
      <c r="G8" s="12">
        <v>1986</v>
      </c>
      <c r="H8" s="12">
        <v>1629</v>
      </c>
      <c r="I8" s="12">
        <v>1452</v>
      </c>
      <c r="J8" s="12">
        <v>1040</v>
      </c>
      <c r="K8" s="12">
        <v>841</v>
      </c>
      <c r="L8" s="12">
        <v>555</v>
      </c>
      <c r="M8" s="13">
        <v>675</v>
      </c>
      <c r="N8" s="1">
        <v>14524</v>
      </c>
      <c r="O8" s="33"/>
      <c r="P8" s="87"/>
      <c r="R8" s="87"/>
    </row>
    <row r="9" spans="1:18">
      <c r="A9" s="5">
        <v>2019</v>
      </c>
      <c r="B9" s="5">
        <v>460</v>
      </c>
      <c r="C9" s="5">
        <v>893</v>
      </c>
      <c r="D9" s="5">
        <v>2168</v>
      </c>
      <c r="E9" s="5">
        <v>3126</v>
      </c>
      <c r="F9" s="5">
        <v>2483</v>
      </c>
      <c r="G9" s="5">
        <v>2401</v>
      </c>
      <c r="H9" s="5">
        <v>2338</v>
      </c>
      <c r="I9" s="5">
        <v>1771</v>
      </c>
      <c r="J9" s="5">
        <v>1224</v>
      </c>
      <c r="K9" s="5">
        <v>881</v>
      </c>
      <c r="L9" s="5">
        <v>0</v>
      </c>
      <c r="M9" s="5">
        <v>0</v>
      </c>
      <c r="N9" s="27">
        <v>17745</v>
      </c>
      <c r="O9" s="3"/>
      <c r="R9" s="87"/>
    </row>
    <row r="10" spans="1:18">
      <c r="A10" s="145" t="s">
        <v>122</v>
      </c>
      <c r="B10" s="225">
        <v>0.27071823204419898</v>
      </c>
      <c r="C10" s="225">
        <v>0.7648221343873518</v>
      </c>
      <c r="D10" s="225">
        <v>0.76979591836734684</v>
      </c>
      <c r="E10" s="225">
        <v>0.38995108937305467</v>
      </c>
      <c r="F10" s="225">
        <v>0.23902195608782439</v>
      </c>
      <c r="G10" s="225">
        <v>0.20896273917421948</v>
      </c>
      <c r="H10" s="225">
        <v>0.43523634131368949</v>
      </c>
      <c r="I10" s="225">
        <v>0.21969696969696972</v>
      </c>
      <c r="J10" s="225">
        <v>0.17692307692307696</v>
      </c>
      <c r="K10" s="225">
        <v>4.7562425683709941E-2</v>
      </c>
      <c r="L10" s="225"/>
      <c r="M10" s="225"/>
      <c r="N10" s="225">
        <v>0.42495784148397986</v>
      </c>
    </row>
    <row r="11" spans="1:18">
      <c r="B11" s="38"/>
      <c r="C11" s="38"/>
      <c r="D11" s="38"/>
      <c r="E11" s="38"/>
      <c r="F11" s="38"/>
      <c r="G11" s="38"/>
      <c r="H11" s="38"/>
      <c r="I11" s="39"/>
      <c r="J11" s="39"/>
      <c r="K11" s="39"/>
      <c r="L11" s="39"/>
      <c r="M11" s="39"/>
      <c r="N11" s="38"/>
    </row>
    <row r="12" spans="1:18" ht="24" customHeight="1">
      <c r="A12" s="176" t="s">
        <v>19</v>
      </c>
      <c r="B12" s="178" t="s">
        <v>147</v>
      </c>
      <c r="C12" s="179"/>
      <c r="D12" s="180" t="s">
        <v>5</v>
      </c>
      <c r="E12" s="185" t="s">
        <v>149</v>
      </c>
      <c r="F12" s="186"/>
      <c r="G12" s="187" t="s">
        <v>5</v>
      </c>
      <c r="H12" s="38"/>
      <c r="I12" s="39"/>
      <c r="J12" s="39"/>
      <c r="K12" s="39"/>
      <c r="L12" s="39"/>
      <c r="M12" s="39"/>
      <c r="N12" s="38"/>
    </row>
    <row r="13" spans="1:18" ht="21" customHeight="1">
      <c r="A13" s="177"/>
      <c r="B13" s="59">
        <v>2019</v>
      </c>
      <c r="C13" s="59">
        <v>2018</v>
      </c>
      <c r="D13" s="184"/>
      <c r="E13" s="59">
        <v>2019</v>
      </c>
      <c r="F13" s="59">
        <v>2018</v>
      </c>
      <c r="G13" s="184"/>
      <c r="H13" s="38"/>
      <c r="I13" s="39"/>
      <c r="J13" s="39"/>
      <c r="K13" s="39"/>
      <c r="L13" s="39"/>
      <c r="M13" s="39"/>
      <c r="N13" s="38"/>
    </row>
    <row r="14" spans="1:18" ht="19.5" customHeight="1">
      <c r="A14" s="60" t="s">
        <v>23</v>
      </c>
      <c r="B14" s="57">
        <f ca="1">OFFSET(A9,,COUNTA(B10:M10),,)</f>
        <v>881</v>
      </c>
      <c r="C14" s="57">
        <f ca="1">OFFSET(A8,,COUNTA(B10:M10),,)</f>
        <v>841</v>
      </c>
      <c r="D14" s="58">
        <f ca="1">+B14/C14-1</f>
        <v>4.7562425683709941E-2</v>
      </c>
      <c r="E14" s="57">
        <f>+N9</f>
        <v>17745</v>
      </c>
      <c r="F14" s="56">
        <f ca="1">SUM(OFFSET(B8,,,,COUNTA(B10:M10)))</f>
        <v>13294</v>
      </c>
      <c r="G14" s="58">
        <f ca="1">+E14/F14-1</f>
        <v>0.33481269745749964</v>
      </c>
      <c r="H14" s="38"/>
      <c r="I14" s="39"/>
      <c r="J14" s="39"/>
      <c r="K14" s="39"/>
      <c r="L14" s="39"/>
      <c r="M14" s="39"/>
      <c r="N14" s="38"/>
    </row>
    <row r="15" spans="1:18">
      <c r="A15" s="40"/>
      <c r="B15" s="41"/>
      <c r="C15" s="40"/>
      <c r="D15" s="42"/>
      <c r="E15" s="38"/>
      <c r="F15" s="38"/>
      <c r="G15" s="38"/>
      <c r="H15" s="38"/>
      <c r="I15" s="39"/>
      <c r="J15" s="39"/>
      <c r="K15" s="39"/>
      <c r="L15" s="39"/>
      <c r="M15" s="39"/>
      <c r="N15" s="38"/>
    </row>
    <row r="40" spans="1:15">
      <c r="A40" s="8" t="s">
        <v>88</v>
      </c>
    </row>
    <row r="41" spans="1:15">
      <c r="A41" s="8"/>
    </row>
    <row r="44" spans="1:15" hidden="1"/>
    <row r="45" spans="1:15" hidden="1">
      <c r="A45" t="s">
        <v>27</v>
      </c>
      <c r="B45">
        <v>139</v>
      </c>
      <c r="C45">
        <v>336</v>
      </c>
      <c r="D45">
        <v>503</v>
      </c>
      <c r="E45">
        <v>621</v>
      </c>
      <c r="F45">
        <v>785</v>
      </c>
      <c r="G45">
        <v>608</v>
      </c>
      <c r="H45">
        <v>455</v>
      </c>
      <c r="I45">
        <v>385</v>
      </c>
      <c r="J45">
        <v>308</v>
      </c>
      <c r="K45">
        <v>327</v>
      </c>
      <c r="L45">
        <v>270</v>
      </c>
      <c r="M45">
        <v>399</v>
      </c>
      <c r="N45">
        <v>5136</v>
      </c>
    </row>
    <row r="46" spans="1:15" hidden="1">
      <c r="B46" s="11">
        <v>0.25981308411214954</v>
      </c>
      <c r="C46" s="11">
        <v>0.30080572963294538</v>
      </c>
      <c r="D46" s="11">
        <v>0.24171071600192215</v>
      </c>
      <c r="E46" s="11">
        <v>0.18205804749340371</v>
      </c>
      <c r="F46" s="11">
        <v>0.26027851458885942</v>
      </c>
      <c r="G46" s="11">
        <v>0.19759506012349692</v>
      </c>
      <c r="H46" s="11">
        <v>0.18601798855273916</v>
      </c>
      <c r="I46" s="11">
        <v>0.19031141868512111</v>
      </c>
      <c r="J46" s="11">
        <v>0.18746195982958003</v>
      </c>
      <c r="K46" s="11">
        <v>0.41923076923076924</v>
      </c>
      <c r="L46" s="11">
        <v>0.46075085324232085</v>
      </c>
      <c r="M46" s="11">
        <v>7.7792942093975428E-2</v>
      </c>
      <c r="N46" s="11">
        <v>0.19873084661817056</v>
      </c>
    </row>
    <row r="47" spans="1:15" hidden="1">
      <c r="A47" t="s">
        <v>29</v>
      </c>
      <c r="B47" s="35">
        <v>316</v>
      </c>
      <c r="C47" s="36">
        <v>531</v>
      </c>
      <c r="D47" s="36">
        <v>826</v>
      </c>
      <c r="E47" s="36">
        <v>728</v>
      </c>
      <c r="F47" s="36">
        <v>677</v>
      </c>
      <c r="G47" s="36">
        <v>632</v>
      </c>
      <c r="H47" s="36">
        <v>583</v>
      </c>
      <c r="I47" s="36">
        <v>390</v>
      </c>
      <c r="J47">
        <v>402</v>
      </c>
      <c r="K47">
        <v>205</v>
      </c>
      <c r="L47">
        <v>225</v>
      </c>
      <c r="M47">
        <v>241</v>
      </c>
      <c r="N47">
        <v>5756</v>
      </c>
      <c r="O47">
        <v>2401</v>
      </c>
    </row>
    <row r="48" spans="1:15" hidden="1">
      <c r="B48" s="11">
        <v>0.8729281767955801</v>
      </c>
      <c r="C48" s="11">
        <v>1.0494071146245059</v>
      </c>
      <c r="D48" s="11">
        <v>0.67428571428571427</v>
      </c>
      <c r="E48" s="11">
        <v>0.32369942196531792</v>
      </c>
      <c r="F48" s="11">
        <v>0.33782435129740518</v>
      </c>
      <c r="G48" s="11">
        <v>0.31822759315206445</v>
      </c>
      <c r="H48" s="11">
        <v>0.35788827501534681</v>
      </c>
      <c r="I48" s="11">
        <v>0.26859504132231404</v>
      </c>
      <c r="J48" s="11">
        <v>0.38653846153846155</v>
      </c>
      <c r="K48" s="11">
        <v>0.24375743162901309</v>
      </c>
      <c r="L48" s="11">
        <v>0.40540540540540543</v>
      </c>
      <c r="M48" s="11">
        <v>0.35703703703703704</v>
      </c>
      <c r="N48" s="11">
        <v>0.39630955659597905</v>
      </c>
      <c r="O48" s="3" t="e">
        <v>#DIV/0!</v>
      </c>
    </row>
    <row r="49" spans="1:15" hidden="1">
      <c r="A49" t="s">
        <v>29</v>
      </c>
      <c r="B49" s="35">
        <v>171</v>
      </c>
      <c r="C49" s="36">
        <v>277</v>
      </c>
      <c r="D49" s="36">
        <v>688</v>
      </c>
      <c r="E49" s="36">
        <v>849</v>
      </c>
      <c r="F49" s="36"/>
      <c r="G49" s="36"/>
      <c r="H49" s="36"/>
      <c r="I49" s="36"/>
      <c r="N49">
        <v>1985</v>
      </c>
    </row>
    <row r="50" spans="1:15" hidden="1">
      <c r="B50" s="11">
        <v>0.37173913043478263</v>
      </c>
      <c r="C50" s="11">
        <v>0.31019036954087348</v>
      </c>
      <c r="D50" s="11">
        <v>0.31734317343173429</v>
      </c>
      <c r="E50" s="11">
        <v>0.27159309021113243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 t="e">
        <v>#DIV/0!</v>
      </c>
      <c r="M50" s="11" t="e">
        <v>#DIV/0!</v>
      </c>
      <c r="N50" s="11">
        <v>0.11186249647788109</v>
      </c>
      <c r="O50" s="11"/>
    </row>
    <row r="51" spans="1:15" hidden="1"/>
  </sheetData>
  <mergeCells count="6">
    <mergeCell ref="A2:N2"/>
    <mergeCell ref="A12:A13"/>
    <mergeCell ref="D12:D13"/>
    <mergeCell ref="G12:G13"/>
    <mergeCell ref="B12:C12"/>
    <mergeCell ref="E12:F12"/>
  </mergeCells>
  <phoneticPr fontId="4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>
    <pageSetUpPr fitToPage="1"/>
  </sheetPr>
  <dimension ref="B2:Y143"/>
  <sheetViews>
    <sheetView showGridLines="0" zoomScaleNormal="100" workbookViewId="0"/>
  </sheetViews>
  <sheetFormatPr defaultColWidth="9.140625" defaultRowHeight="12.75"/>
  <cols>
    <col min="1" max="1" width="2.42578125" style="135" customWidth="1"/>
    <col min="2" max="2" width="8.85546875" style="135" customWidth="1"/>
    <col min="3" max="3" width="16.7109375" style="135" customWidth="1"/>
    <col min="4" max="8" width="8.5703125" style="135" customWidth="1"/>
    <col min="9" max="9" width="3.42578125" style="135" customWidth="1"/>
    <col min="10" max="10" width="23.140625" style="135" customWidth="1"/>
    <col min="11" max="11" width="16.85546875" style="135" bestFit="1" customWidth="1"/>
    <col min="12" max="13" width="8.7109375" style="135" customWidth="1"/>
    <col min="14" max="14" width="9.42578125" style="135" customWidth="1"/>
    <col min="15" max="16" width="8.7109375" style="135" customWidth="1"/>
    <col min="17" max="17" width="3.140625" style="135" customWidth="1"/>
    <col min="18" max="18" width="20.85546875" style="135" customWidth="1"/>
    <col min="19" max="19" width="16.85546875" style="135" bestFit="1" customWidth="1"/>
    <col min="20" max="21" width="8.85546875" style="135" customWidth="1"/>
    <col min="22" max="22" width="9.42578125" style="135" customWidth="1"/>
    <col min="23" max="24" width="8.85546875" style="135" customWidth="1"/>
    <col min="25" max="16384" width="9.140625" style="135"/>
  </cols>
  <sheetData>
    <row r="2" spans="2:24" ht="14.25">
      <c r="B2" s="190" t="s">
        <v>130</v>
      </c>
      <c r="C2" s="190"/>
      <c r="D2" s="190"/>
      <c r="E2" s="190"/>
      <c r="F2" s="190"/>
      <c r="G2" s="190"/>
      <c r="H2" s="190"/>
      <c r="I2" s="134"/>
      <c r="J2" s="191" t="s">
        <v>129</v>
      </c>
      <c r="K2" s="191"/>
      <c r="L2" s="191"/>
      <c r="M2" s="191"/>
      <c r="N2" s="191"/>
      <c r="O2" s="191"/>
      <c r="P2" s="191"/>
      <c r="R2" s="191" t="s">
        <v>128</v>
      </c>
      <c r="S2" s="191"/>
      <c r="T2" s="191"/>
      <c r="U2" s="191"/>
      <c r="V2" s="191"/>
      <c r="W2" s="191"/>
      <c r="X2" s="191"/>
    </row>
    <row r="3" spans="2:24" ht="15" customHeight="1">
      <c r="B3" s="192" t="s">
        <v>70</v>
      </c>
      <c r="C3" s="194" t="s">
        <v>73</v>
      </c>
      <c r="D3" s="196" t="s">
        <v>148</v>
      </c>
      <c r="E3" s="197"/>
      <c r="F3" s="197"/>
      <c r="G3" s="197"/>
      <c r="H3" s="198"/>
      <c r="I3" s="136"/>
      <c r="J3" s="192" t="s">
        <v>74</v>
      </c>
      <c r="K3" s="200" t="s">
        <v>73</v>
      </c>
      <c r="L3" s="196" t="s">
        <v>148</v>
      </c>
      <c r="M3" s="197"/>
      <c r="N3" s="197"/>
      <c r="O3" s="197"/>
      <c r="P3" s="198"/>
      <c r="R3" s="192" t="s">
        <v>76</v>
      </c>
      <c r="S3" s="200" t="s">
        <v>73</v>
      </c>
      <c r="T3" s="196" t="s">
        <v>148</v>
      </c>
      <c r="U3" s="197"/>
      <c r="V3" s="197"/>
      <c r="W3" s="197"/>
      <c r="X3" s="198"/>
    </row>
    <row r="4" spans="2:24" ht="15" customHeight="1">
      <c r="B4" s="193"/>
      <c r="C4" s="195"/>
      <c r="D4" s="94">
        <v>2019</v>
      </c>
      <c r="E4" s="95" t="s">
        <v>71</v>
      </c>
      <c r="F4" s="94">
        <v>2018</v>
      </c>
      <c r="G4" s="95" t="s">
        <v>71</v>
      </c>
      <c r="H4" s="133" t="s">
        <v>72</v>
      </c>
      <c r="I4" s="137"/>
      <c r="J4" s="199"/>
      <c r="K4" s="201"/>
      <c r="L4" s="203">
        <v>2019</v>
      </c>
      <c r="M4" s="203">
        <v>2018</v>
      </c>
      <c r="N4" s="205" t="s">
        <v>77</v>
      </c>
      <c r="O4" s="205" t="s">
        <v>127</v>
      </c>
      <c r="P4" s="205" t="s">
        <v>93</v>
      </c>
      <c r="R4" s="199"/>
      <c r="S4" s="201"/>
      <c r="T4" s="203">
        <v>2019</v>
      </c>
      <c r="U4" s="203">
        <v>2018</v>
      </c>
      <c r="V4" s="205" t="s">
        <v>77</v>
      </c>
      <c r="W4" s="205" t="s">
        <v>127</v>
      </c>
      <c r="X4" s="205" t="s">
        <v>93</v>
      </c>
    </row>
    <row r="5" spans="2:24">
      <c r="B5" s="149">
        <v>1</v>
      </c>
      <c r="C5" s="150" t="s">
        <v>35</v>
      </c>
      <c r="D5" s="156">
        <v>2070</v>
      </c>
      <c r="E5" s="122">
        <v>0.11665257819103973</v>
      </c>
      <c r="F5" s="156">
        <v>1742</v>
      </c>
      <c r="G5" s="140">
        <v>0.13103655784564466</v>
      </c>
      <c r="H5" s="141">
        <v>0.18828932261768072</v>
      </c>
      <c r="J5" s="193"/>
      <c r="K5" s="202"/>
      <c r="L5" s="204"/>
      <c r="M5" s="204"/>
      <c r="N5" s="204"/>
      <c r="O5" s="204"/>
      <c r="P5" s="204"/>
      <c r="R5" s="193"/>
      <c r="S5" s="202"/>
      <c r="T5" s="204"/>
      <c r="U5" s="204"/>
      <c r="V5" s="204"/>
      <c r="W5" s="204"/>
      <c r="X5" s="204"/>
    </row>
    <row r="6" spans="2:24" ht="15">
      <c r="B6" s="151">
        <v>2</v>
      </c>
      <c r="C6" s="152" t="s">
        <v>36</v>
      </c>
      <c r="D6" s="157">
        <v>2000</v>
      </c>
      <c r="E6" s="123">
        <v>0.11270780501549732</v>
      </c>
      <c r="F6" s="157">
        <v>1497</v>
      </c>
      <c r="G6" s="124">
        <v>0.11260719121408154</v>
      </c>
      <c r="H6" s="142">
        <v>0.33600534402137616</v>
      </c>
      <c r="J6" s="104" t="s">
        <v>45</v>
      </c>
      <c r="K6" s="81" t="s">
        <v>61</v>
      </c>
      <c r="L6" s="129">
        <v>1894</v>
      </c>
      <c r="M6" s="131">
        <v>1047</v>
      </c>
      <c r="N6" s="82">
        <v>0.80897803247373457</v>
      </c>
      <c r="O6" s="96"/>
      <c r="P6" s="96"/>
      <c r="R6" s="104" t="s">
        <v>62</v>
      </c>
      <c r="S6" s="81" t="s">
        <v>36</v>
      </c>
      <c r="T6" s="129">
        <v>797</v>
      </c>
      <c r="U6" s="131">
        <v>545</v>
      </c>
      <c r="V6" s="82">
        <v>0.46238532110091746</v>
      </c>
      <c r="W6" s="96"/>
      <c r="X6" s="96"/>
    </row>
    <row r="7" spans="2:24" ht="15">
      <c r="B7" s="151">
        <v>3</v>
      </c>
      <c r="C7" s="152" t="s">
        <v>61</v>
      </c>
      <c r="D7" s="157">
        <v>1960</v>
      </c>
      <c r="E7" s="123">
        <v>0.11045364891518737</v>
      </c>
      <c r="F7" s="157">
        <v>1079</v>
      </c>
      <c r="G7" s="124">
        <v>8.1164435083496314E-2</v>
      </c>
      <c r="H7" s="142">
        <v>0.81649675625579232</v>
      </c>
      <c r="J7" s="105"/>
      <c r="K7" s="83" t="s">
        <v>37</v>
      </c>
      <c r="L7" s="130">
        <v>1471</v>
      </c>
      <c r="M7" s="132">
        <v>1217</v>
      </c>
      <c r="N7" s="84">
        <v>0.20870994248151198</v>
      </c>
      <c r="O7" s="97"/>
      <c r="P7" s="97"/>
      <c r="R7" s="105"/>
      <c r="S7" s="83" t="s">
        <v>35</v>
      </c>
      <c r="T7" s="130">
        <v>744</v>
      </c>
      <c r="U7" s="132">
        <v>639</v>
      </c>
      <c r="V7" s="84">
        <v>0.16431924882629101</v>
      </c>
      <c r="W7" s="97"/>
      <c r="X7" s="97"/>
    </row>
    <row r="8" spans="2:24" ht="15">
      <c r="B8" s="151">
        <v>4</v>
      </c>
      <c r="C8" s="152" t="s">
        <v>2</v>
      </c>
      <c r="D8" s="157">
        <v>1638</v>
      </c>
      <c r="E8" s="123">
        <v>9.2307692307692313E-2</v>
      </c>
      <c r="F8" s="157">
        <v>1369</v>
      </c>
      <c r="G8" s="124">
        <v>0.10297878742289755</v>
      </c>
      <c r="H8" s="142">
        <v>0.19649379108838572</v>
      </c>
      <c r="J8" s="105"/>
      <c r="K8" s="83" t="s">
        <v>36</v>
      </c>
      <c r="L8" s="130">
        <v>903</v>
      </c>
      <c r="M8" s="132">
        <v>693</v>
      </c>
      <c r="N8" s="84">
        <v>0.30303030303030298</v>
      </c>
      <c r="O8" s="97"/>
      <c r="P8" s="97"/>
      <c r="R8" s="105"/>
      <c r="S8" s="83" t="s">
        <v>145</v>
      </c>
      <c r="T8" s="130">
        <v>364</v>
      </c>
      <c r="U8" s="132">
        <v>281</v>
      </c>
      <c r="V8" s="84">
        <v>0.29537366548042709</v>
      </c>
      <c r="W8" s="97"/>
      <c r="X8" s="97"/>
    </row>
    <row r="9" spans="2:24">
      <c r="B9" s="151">
        <v>5</v>
      </c>
      <c r="C9" s="152" t="s">
        <v>37</v>
      </c>
      <c r="D9" s="157">
        <v>1472</v>
      </c>
      <c r="E9" s="123">
        <v>8.2952944491406028E-2</v>
      </c>
      <c r="F9" s="157">
        <v>1217</v>
      </c>
      <c r="G9" s="172">
        <v>9.1545057920866563E-2</v>
      </c>
      <c r="H9" s="142">
        <v>0.20953163516844708</v>
      </c>
      <c r="J9" s="104"/>
      <c r="K9" s="104" t="s">
        <v>46</v>
      </c>
      <c r="L9" s="104">
        <v>5153</v>
      </c>
      <c r="M9" s="104">
        <v>3499</v>
      </c>
      <c r="N9" s="85">
        <v>0.47270648756787659</v>
      </c>
      <c r="O9" s="106"/>
      <c r="P9" s="106"/>
      <c r="R9" s="104"/>
      <c r="S9" s="104" t="s">
        <v>46</v>
      </c>
      <c r="T9" s="104">
        <v>1892</v>
      </c>
      <c r="U9" s="104">
        <v>1321</v>
      </c>
      <c r="V9" s="85">
        <v>0.43224829674489018</v>
      </c>
      <c r="W9" s="106"/>
      <c r="X9" s="106"/>
    </row>
    <row r="10" spans="2:24">
      <c r="B10" s="151">
        <v>6</v>
      </c>
      <c r="C10" s="152" t="s">
        <v>86</v>
      </c>
      <c r="D10" s="157">
        <v>832</v>
      </c>
      <c r="E10" s="123">
        <v>4.6886446886446886E-2</v>
      </c>
      <c r="F10" s="157">
        <v>511</v>
      </c>
      <c r="G10" s="172">
        <v>3.8438393260117346E-2</v>
      </c>
      <c r="H10" s="142">
        <v>0.62818003913894316</v>
      </c>
      <c r="J10" s="107" t="s">
        <v>47</v>
      </c>
      <c r="K10" s="108"/>
      <c r="L10" s="98">
        <v>9421</v>
      </c>
      <c r="M10" s="98">
        <v>6456</v>
      </c>
      <c r="N10" s="100">
        <v>0.45926270136307301</v>
      </c>
      <c r="O10" s="121">
        <v>0.53091011552550016</v>
      </c>
      <c r="P10" s="121">
        <v>0.48563261621784265</v>
      </c>
      <c r="R10" s="107" t="s">
        <v>150</v>
      </c>
      <c r="S10" s="108"/>
      <c r="T10" s="98">
        <v>3797</v>
      </c>
      <c r="U10" s="98">
        <v>2786</v>
      </c>
      <c r="V10" s="100">
        <v>0.36288585786073213</v>
      </c>
      <c r="W10" s="121">
        <v>0.21397576782192168</v>
      </c>
      <c r="X10" s="121">
        <v>0.20956822626748908</v>
      </c>
    </row>
    <row r="11" spans="2:24" ht="15">
      <c r="B11" s="151">
        <v>7</v>
      </c>
      <c r="C11" s="152" t="s">
        <v>38</v>
      </c>
      <c r="D11" s="157">
        <v>783</v>
      </c>
      <c r="E11" s="123">
        <v>4.4125105663567199E-2</v>
      </c>
      <c r="F11" s="157">
        <v>593</v>
      </c>
      <c r="G11" s="124">
        <v>4.4606589438844595E-2</v>
      </c>
      <c r="H11" s="142">
        <v>0.3204047217537942</v>
      </c>
      <c r="J11" s="104" t="s">
        <v>48</v>
      </c>
      <c r="K11" s="81" t="s">
        <v>42</v>
      </c>
      <c r="L11" s="129">
        <v>79</v>
      </c>
      <c r="M11" s="131">
        <v>81</v>
      </c>
      <c r="N11" s="82">
        <v>-2.4691358024691357E-2</v>
      </c>
      <c r="O11" s="96"/>
      <c r="P11" s="96"/>
      <c r="R11" s="104" t="s">
        <v>63</v>
      </c>
      <c r="S11" s="83" t="s">
        <v>37</v>
      </c>
      <c r="T11" s="129">
        <v>657</v>
      </c>
      <c r="U11" s="131">
        <v>540</v>
      </c>
      <c r="V11" s="82">
        <v>0.21666666666666656</v>
      </c>
      <c r="W11" s="96"/>
      <c r="X11" s="96"/>
    </row>
    <row r="12" spans="2:24" ht="15">
      <c r="B12" s="151">
        <v>8</v>
      </c>
      <c r="C12" s="152" t="s">
        <v>42</v>
      </c>
      <c r="D12" s="157">
        <v>764</v>
      </c>
      <c r="E12" s="123">
        <v>4.3054381515919976E-2</v>
      </c>
      <c r="F12" s="157">
        <v>700</v>
      </c>
      <c r="G12" s="124">
        <v>5.2655333233037463E-2</v>
      </c>
      <c r="H12" s="142">
        <v>9.1428571428571415E-2</v>
      </c>
      <c r="J12" s="105"/>
      <c r="K12" s="83" t="s">
        <v>36</v>
      </c>
      <c r="L12" s="130">
        <v>75</v>
      </c>
      <c r="M12" s="132">
        <v>77</v>
      </c>
      <c r="N12" s="84">
        <v>-2.5974025974025983E-2</v>
      </c>
      <c r="O12" s="97"/>
      <c r="P12" s="97"/>
      <c r="R12" s="105"/>
      <c r="S12" s="83" t="s">
        <v>61</v>
      </c>
      <c r="T12" s="130">
        <v>512</v>
      </c>
      <c r="U12" s="132">
        <v>294</v>
      </c>
      <c r="V12" s="84">
        <v>0.74149659863945572</v>
      </c>
      <c r="W12" s="97"/>
      <c r="X12" s="97"/>
    </row>
    <row r="13" spans="2:24" ht="15">
      <c r="B13" s="151">
        <v>9</v>
      </c>
      <c r="C13" s="152" t="s">
        <v>39</v>
      </c>
      <c r="D13" s="157">
        <v>670</v>
      </c>
      <c r="E13" s="123">
        <v>3.7757114680191606E-2</v>
      </c>
      <c r="F13" s="157">
        <v>471</v>
      </c>
      <c r="G13" s="124">
        <v>3.5429517075372348E-2</v>
      </c>
      <c r="H13" s="142">
        <v>0.42250530785562623</v>
      </c>
      <c r="J13" s="105"/>
      <c r="K13" s="83" t="s">
        <v>84</v>
      </c>
      <c r="L13" s="130">
        <v>58</v>
      </c>
      <c r="M13" s="132">
        <v>34</v>
      </c>
      <c r="N13" s="84">
        <v>0.70588235294117641</v>
      </c>
      <c r="O13" s="97"/>
      <c r="P13" s="97"/>
      <c r="R13" s="105"/>
      <c r="S13" s="83" t="s">
        <v>41</v>
      </c>
      <c r="T13" s="130">
        <v>245</v>
      </c>
      <c r="U13" s="132">
        <v>231</v>
      </c>
      <c r="V13" s="84">
        <v>6.0606060606060552E-2</v>
      </c>
      <c r="W13" s="97"/>
      <c r="X13" s="97"/>
    </row>
    <row r="14" spans="2:24">
      <c r="B14" s="158">
        <v>10</v>
      </c>
      <c r="C14" s="159" t="s">
        <v>41</v>
      </c>
      <c r="D14" s="160">
        <v>625</v>
      </c>
      <c r="E14" s="161">
        <v>3.5221189067342916E-2</v>
      </c>
      <c r="F14" s="160">
        <v>621</v>
      </c>
      <c r="G14" s="162">
        <v>4.6712802768166091E-2</v>
      </c>
      <c r="H14" s="163">
        <v>6.441223832528209E-3</v>
      </c>
      <c r="J14" s="104"/>
      <c r="K14" s="104" t="s">
        <v>46</v>
      </c>
      <c r="L14" s="104">
        <v>164</v>
      </c>
      <c r="M14" s="104">
        <v>76</v>
      </c>
      <c r="N14" s="85">
        <v>1.1578947368421053</v>
      </c>
      <c r="O14" s="106"/>
      <c r="P14" s="106"/>
      <c r="R14" s="104"/>
      <c r="S14" s="104" t="s">
        <v>46</v>
      </c>
      <c r="T14" s="104">
        <v>336</v>
      </c>
      <c r="U14" s="104">
        <v>314</v>
      </c>
      <c r="V14" s="85">
        <v>7.0063694267515908E-2</v>
      </c>
      <c r="W14" s="106"/>
      <c r="X14" s="106"/>
    </row>
    <row r="15" spans="2:24">
      <c r="B15" s="208" t="s">
        <v>43</v>
      </c>
      <c r="C15" s="209"/>
      <c r="D15" s="112">
        <v>12814</v>
      </c>
      <c r="E15" s="113">
        <v>0.72211890673429147</v>
      </c>
      <c r="F15" s="112">
        <v>9800</v>
      </c>
      <c r="G15" s="113">
        <v>0.73717466526252451</v>
      </c>
      <c r="H15" s="103">
        <v>0.30755102040816329</v>
      </c>
      <c r="J15" s="107" t="s">
        <v>49</v>
      </c>
      <c r="K15" s="108"/>
      <c r="L15" s="98">
        <v>376</v>
      </c>
      <c r="M15" s="98">
        <v>268</v>
      </c>
      <c r="N15" s="100">
        <v>0.40298507462686572</v>
      </c>
      <c r="O15" s="121">
        <v>2.1189067342913495E-2</v>
      </c>
      <c r="P15" s="121">
        <v>2.0159470437791486E-2</v>
      </c>
      <c r="R15" s="107" t="s">
        <v>151</v>
      </c>
      <c r="S15" s="108"/>
      <c r="T15" s="98">
        <v>1750</v>
      </c>
      <c r="U15" s="98">
        <v>1379</v>
      </c>
      <c r="V15" s="100">
        <v>0.26903553299492389</v>
      </c>
      <c r="W15" s="121">
        <v>9.8619329388560162E-2</v>
      </c>
      <c r="X15" s="121">
        <v>0.1037310064690838</v>
      </c>
    </row>
    <row r="16" spans="2:24" ht="15">
      <c r="B16" s="210" t="s">
        <v>44</v>
      </c>
      <c r="C16" s="210"/>
      <c r="D16" s="114">
        <v>4931</v>
      </c>
      <c r="E16" s="113">
        <v>0.27788109326570865</v>
      </c>
      <c r="F16" s="114">
        <v>3494</v>
      </c>
      <c r="G16" s="113">
        <v>0.26282533473747555</v>
      </c>
      <c r="H16" s="102">
        <v>0.41127647395535205</v>
      </c>
      <c r="J16" s="104" t="s">
        <v>50</v>
      </c>
      <c r="K16" s="81" t="s">
        <v>42</v>
      </c>
      <c r="L16" s="129">
        <v>311</v>
      </c>
      <c r="M16" s="131">
        <v>292</v>
      </c>
      <c r="N16" s="82">
        <v>6.5068493150684859E-2</v>
      </c>
      <c r="O16" s="96"/>
      <c r="P16" s="96"/>
      <c r="R16" s="104" t="s">
        <v>64</v>
      </c>
      <c r="S16" s="81" t="s">
        <v>61</v>
      </c>
      <c r="T16" s="129">
        <v>1217</v>
      </c>
      <c r="U16" s="131">
        <v>599</v>
      </c>
      <c r="V16" s="82">
        <v>1.031719532554257</v>
      </c>
      <c r="W16" s="96"/>
      <c r="X16" s="96"/>
    </row>
    <row r="17" spans="2:24" ht="15">
      <c r="B17" s="211" t="s">
        <v>18</v>
      </c>
      <c r="C17" s="211"/>
      <c r="D17" s="153">
        <v>17745</v>
      </c>
      <c r="E17" s="146">
        <v>1</v>
      </c>
      <c r="F17" s="153">
        <v>13294</v>
      </c>
      <c r="G17" s="147">
        <v>0.99999999999999956</v>
      </c>
      <c r="H17" s="148">
        <v>0.33481269745749964</v>
      </c>
      <c r="J17" s="105"/>
      <c r="K17" s="83" t="s">
        <v>36</v>
      </c>
      <c r="L17" s="130">
        <v>305</v>
      </c>
      <c r="M17" s="132">
        <v>176</v>
      </c>
      <c r="N17" s="84">
        <v>0.73295454545454541</v>
      </c>
      <c r="O17" s="97"/>
      <c r="P17" s="97"/>
      <c r="R17" s="105"/>
      <c r="S17" s="83" t="s">
        <v>35</v>
      </c>
      <c r="T17" s="130">
        <v>670</v>
      </c>
      <c r="U17" s="132">
        <v>665</v>
      </c>
      <c r="V17" s="84">
        <v>7.5187969924812581E-3</v>
      </c>
      <c r="W17" s="97"/>
      <c r="X17" s="97"/>
    </row>
    <row r="18" spans="2:24" ht="15">
      <c r="B18" s="212" t="s">
        <v>124</v>
      </c>
      <c r="C18" s="212"/>
      <c r="D18" s="212"/>
      <c r="E18" s="212"/>
      <c r="F18" s="212"/>
      <c r="G18" s="212"/>
      <c r="H18" s="212"/>
      <c r="J18" s="105"/>
      <c r="K18" s="83" t="s">
        <v>2</v>
      </c>
      <c r="L18" s="130">
        <v>277</v>
      </c>
      <c r="M18" s="132">
        <v>166</v>
      </c>
      <c r="N18" s="84">
        <v>0.66867469879518082</v>
      </c>
      <c r="O18" s="97"/>
      <c r="P18" s="97"/>
      <c r="R18" s="105"/>
      <c r="S18" s="83" t="s">
        <v>37</v>
      </c>
      <c r="T18" s="130">
        <v>501</v>
      </c>
      <c r="U18" s="132">
        <v>547</v>
      </c>
      <c r="V18" s="84">
        <v>-8.4095063985374807E-2</v>
      </c>
      <c r="W18" s="97"/>
      <c r="X18" s="97"/>
    </row>
    <row r="19" spans="2:24">
      <c r="B19" s="213" t="s">
        <v>79</v>
      </c>
      <c r="C19" s="213"/>
      <c r="D19" s="213"/>
      <c r="E19" s="213"/>
      <c r="F19" s="213"/>
      <c r="G19" s="213"/>
      <c r="H19" s="213"/>
      <c r="J19" s="104"/>
      <c r="K19" s="109" t="s">
        <v>46</v>
      </c>
      <c r="L19" s="104">
        <v>1197</v>
      </c>
      <c r="M19" s="104">
        <v>816</v>
      </c>
      <c r="N19" s="85">
        <v>0.46691176470588225</v>
      </c>
      <c r="O19" s="106"/>
      <c r="P19" s="106"/>
      <c r="R19" s="104"/>
      <c r="S19" s="109" t="s">
        <v>46</v>
      </c>
      <c r="T19" s="104">
        <v>3920</v>
      </c>
      <c r="U19" s="104">
        <v>2756</v>
      </c>
      <c r="V19" s="85">
        <v>0.42235123367198835</v>
      </c>
      <c r="W19" s="106"/>
      <c r="X19" s="106"/>
    </row>
    <row r="20" spans="2:24">
      <c r="B20" s="213"/>
      <c r="C20" s="213"/>
      <c r="D20" s="213"/>
      <c r="E20" s="213"/>
      <c r="F20" s="213"/>
      <c r="G20" s="213"/>
      <c r="H20" s="213"/>
      <c r="J20" s="119" t="s">
        <v>51</v>
      </c>
      <c r="K20" s="110"/>
      <c r="L20" s="98">
        <v>2090</v>
      </c>
      <c r="M20" s="98">
        <v>1450</v>
      </c>
      <c r="N20" s="100">
        <v>0.44137931034482758</v>
      </c>
      <c r="O20" s="121">
        <v>0.1177796562411947</v>
      </c>
      <c r="P20" s="121">
        <v>0.10907176169700616</v>
      </c>
      <c r="R20" s="107" t="s">
        <v>152</v>
      </c>
      <c r="S20" s="120"/>
      <c r="T20" s="98">
        <v>6308</v>
      </c>
      <c r="U20" s="98">
        <v>4567</v>
      </c>
      <c r="V20" s="100">
        <v>0.38121305014232543</v>
      </c>
      <c r="W20" s="121">
        <v>0.35548041701887856</v>
      </c>
      <c r="X20" s="121">
        <v>0.34353843839326009</v>
      </c>
    </row>
    <row r="21" spans="2:24" ht="12.75" customHeight="1">
      <c r="J21" s="104" t="s">
        <v>52</v>
      </c>
      <c r="K21" s="81" t="s">
        <v>35</v>
      </c>
      <c r="L21" s="129">
        <v>528</v>
      </c>
      <c r="M21" s="131">
        <v>425</v>
      </c>
      <c r="N21" s="82">
        <v>0.24235294117647066</v>
      </c>
      <c r="O21" s="96"/>
      <c r="P21" s="96"/>
      <c r="R21" s="105" t="s">
        <v>65</v>
      </c>
      <c r="S21" s="81" t="s">
        <v>40</v>
      </c>
      <c r="T21" s="90">
        <v>40</v>
      </c>
      <c r="U21" s="131">
        <v>32</v>
      </c>
      <c r="V21" s="82">
        <v>0.25</v>
      </c>
      <c r="W21" s="96"/>
      <c r="X21" s="96"/>
    </row>
    <row r="22" spans="2:24" ht="15">
      <c r="J22" s="105"/>
      <c r="K22" s="83" t="s">
        <v>36</v>
      </c>
      <c r="L22" s="130">
        <v>332</v>
      </c>
      <c r="M22" s="132">
        <v>215</v>
      </c>
      <c r="N22" s="84">
        <v>0.54418604651162794</v>
      </c>
      <c r="O22" s="97"/>
      <c r="P22" s="97"/>
      <c r="R22" s="105"/>
      <c r="S22" s="83" t="s">
        <v>36</v>
      </c>
      <c r="T22" s="91">
        <v>3</v>
      </c>
      <c r="U22" s="132">
        <v>8</v>
      </c>
      <c r="V22" s="84">
        <v>-0.625</v>
      </c>
      <c r="W22" s="97"/>
      <c r="X22" s="97"/>
    </row>
    <row r="23" spans="2:24" ht="15">
      <c r="B23" s="115"/>
      <c r="C23" s="115"/>
      <c r="D23" s="115"/>
      <c r="E23" s="115"/>
      <c r="F23" s="115"/>
      <c r="G23" s="115"/>
      <c r="H23" s="115"/>
      <c r="J23" s="105"/>
      <c r="K23" s="83" t="s">
        <v>38</v>
      </c>
      <c r="L23" s="130">
        <v>295</v>
      </c>
      <c r="M23" s="132">
        <v>287</v>
      </c>
      <c r="N23" s="84">
        <v>2.7874564459930307E-2</v>
      </c>
      <c r="O23" s="97"/>
      <c r="P23" s="97"/>
      <c r="R23" s="105"/>
      <c r="S23" s="83" t="s">
        <v>38</v>
      </c>
      <c r="T23" s="91"/>
      <c r="U23" s="132">
        <v>3</v>
      </c>
      <c r="V23" s="84">
        <v>-1</v>
      </c>
      <c r="W23" s="97"/>
      <c r="X23" s="97"/>
    </row>
    <row r="24" spans="2:24">
      <c r="B24" s="115"/>
      <c r="C24" s="115"/>
      <c r="D24" s="115"/>
      <c r="E24" s="115"/>
      <c r="F24" s="115"/>
      <c r="G24" s="115"/>
      <c r="H24" s="115"/>
      <c r="J24" s="104"/>
      <c r="K24" s="109" t="s">
        <v>46</v>
      </c>
      <c r="L24" s="104">
        <v>427</v>
      </c>
      <c r="M24" s="104">
        <v>388</v>
      </c>
      <c r="N24" s="85">
        <v>0.10051546391752586</v>
      </c>
      <c r="O24" s="106"/>
      <c r="P24" s="106"/>
      <c r="R24" s="104"/>
      <c r="S24" s="109" t="s">
        <v>46</v>
      </c>
      <c r="T24" s="104">
        <v>0</v>
      </c>
      <c r="U24" s="104">
        <v>0</v>
      </c>
      <c r="V24" s="85"/>
      <c r="W24" s="106"/>
      <c r="X24" s="106"/>
    </row>
    <row r="25" spans="2:24">
      <c r="B25" s="115"/>
      <c r="C25" s="115"/>
      <c r="D25" s="115"/>
      <c r="E25" s="115"/>
      <c r="F25" s="115"/>
      <c r="G25" s="115"/>
      <c r="H25" s="115"/>
      <c r="J25" s="116" t="s">
        <v>53</v>
      </c>
      <c r="K25" s="110"/>
      <c r="L25" s="170">
        <v>1582</v>
      </c>
      <c r="M25" s="170">
        <v>1315</v>
      </c>
      <c r="N25" s="100">
        <v>0.20304182509505697</v>
      </c>
      <c r="O25" s="121">
        <v>8.9151873767258388E-2</v>
      </c>
      <c r="P25" s="121">
        <v>9.8916804573491807E-2</v>
      </c>
      <c r="R25" s="107" t="s">
        <v>153</v>
      </c>
      <c r="S25" s="110"/>
      <c r="T25" s="98">
        <v>43</v>
      </c>
      <c r="U25" s="98">
        <v>43</v>
      </c>
      <c r="V25" s="100">
        <v>0</v>
      </c>
      <c r="W25" s="121">
        <v>2.4232178078331923E-3</v>
      </c>
      <c r="X25" s="121">
        <v>3.2345418986008726E-3</v>
      </c>
    </row>
    <row r="26" spans="2:24" ht="15">
      <c r="B26" s="115"/>
      <c r="C26" s="115"/>
      <c r="D26" s="115"/>
      <c r="E26" s="115"/>
      <c r="F26" s="115"/>
      <c r="G26" s="115"/>
      <c r="H26" s="115"/>
      <c r="J26" s="111" t="s">
        <v>54</v>
      </c>
      <c r="K26" s="81" t="s">
        <v>2</v>
      </c>
      <c r="L26" s="129">
        <v>1337</v>
      </c>
      <c r="M26" s="131">
        <v>1154</v>
      </c>
      <c r="N26" s="82">
        <v>0.15857885615251299</v>
      </c>
      <c r="O26" s="96"/>
      <c r="P26" s="96"/>
      <c r="R26" s="111" t="s">
        <v>66</v>
      </c>
      <c r="S26" s="81" t="s">
        <v>35</v>
      </c>
      <c r="T26" s="129">
        <v>172</v>
      </c>
      <c r="U26" s="131">
        <v>113</v>
      </c>
      <c r="V26" s="84">
        <v>0.52212389380530966</v>
      </c>
      <c r="W26" s="96"/>
      <c r="X26" s="96"/>
    </row>
    <row r="27" spans="2:24" ht="15">
      <c r="B27" s="115"/>
      <c r="C27" s="115"/>
      <c r="D27" s="115"/>
      <c r="E27" s="115"/>
      <c r="F27" s="115"/>
      <c r="G27" s="115"/>
      <c r="H27" s="115"/>
      <c r="J27" s="105"/>
      <c r="K27" s="83" t="s">
        <v>41</v>
      </c>
      <c r="L27" s="130">
        <v>568</v>
      </c>
      <c r="M27" s="132">
        <v>547</v>
      </c>
      <c r="N27" s="84">
        <v>3.8391224862888373E-2</v>
      </c>
      <c r="O27" s="97"/>
      <c r="P27" s="97"/>
      <c r="R27" s="105"/>
      <c r="S27" s="83" t="s">
        <v>36</v>
      </c>
      <c r="T27" s="130">
        <v>130</v>
      </c>
      <c r="U27" s="132">
        <v>74</v>
      </c>
      <c r="V27" s="84">
        <v>0.7567567567567568</v>
      </c>
      <c r="W27" s="97"/>
      <c r="X27" s="97"/>
    </row>
    <row r="28" spans="2:24" ht="15">
      <c r="B28" s="115"/>
      <c r="C28" s="115"/>
      <c r="D28" s="115"/>
      <c r="E28" s="115"/>
      <c r="F28" s="115"/>
      <c r="G28" s="115"/>
      <c r="H28" s="115"/>
      <c r="J28" s="105"/>
      <c r="K28" s="83" t="s">
        <v>35</v>
      </c>
      <c r="L28" s="130">
        <v>510</v>
      </c>
      <c r="M28" s="132">
        <v>454</v>
      </c>
      <c r="N28" s="84">
        <v>0.12334801762114544</v>
      </c>
      <c r="O28" s="97"/>
      <c r="P28" s="97"/>
      <c r="R28" s="105"/>
      <c r="S28" s="83" t="s">
        <v>38</v>
      </c>
      <c r="T28" s="130">
        <v>79</v>
      </c>
      <c r="U28" s="132">
        <v>58</v>
      </c>
      <c r="V28" s="84">
        <v>0.36206896551724133</v>
      </c>
      <c r="W28" s="97"/>
      <c r="X28" s="97"/>
    </row>
    <row r="29" spans="2:24" ht="12.75" customHeight="1">
      <c r="B29" s="115"/>
      <c r="C29" s="115"/>
      <c r="D29" s="115"/>
      <c r="E29" s="115"/>
      <c r="F29" s="115"/>
      <c r="G29" s="115"/>
      <c r="H29" s="115"/>
      <c r="I29" s="138"/>
      <c r="J29" s="104"/>
      <c r="K29" s="104" t="s">
        <v>46</v>
      </c>
      <c r="L29" s="104">
        <v>1798</v>
      </c>
      <c r="M29" s="104">
        <v>1614</v>
      </c>
      <c r="N29" s="85">
        <v>0.11400247831474597</v>
      </c>
      <c r="O29" s="106"/>
      <c r="P29" s="106"/>
      <c r="R29" s="104"/>
      <c r="S29" s="104" t="s">
        <v>46</v>
      </c>
      <c r="T29" s="104">
        <v>242</v>
      </c>
      <c r="U29" s="104">
        <v>224</v>
      </c>
      <c r="V29" s="85">
        <v>8.0357142857142794E-2</v>
      </c>
      <c r="W29" s="106"/>
      <c r="X29" s="106"/>
    </row>
    <row r="30" spans="2:24">
      <c r="B30" s="115"/>
      <c r="C30" s="115"/>
      <c r="D30" s="115"/>
      <c r="E30" s="115"/>
      <c r="F30" s="115"/>
      <c r="G30" s="115"/>
      <c r="H30" s="115"/>
      <c r="J30" s="107" t="s">
        <v>55</v>
      </c>
      <c r="K30" s="117"/>
      <c r="L30" s="98">
        <v>4213</v>
      </c>
      <c r="M30" s="98">
        <v>3769</v>
      </c>
      <c r="N30" s="100">
        <v>0.11780313080392668</v>
      </c>
      <c r="O30" s="121">
        <v>0.23741899126514512</v>
      </c>
      <c r="P30" s="121">
        <v>0.2835113585075974</v>
      </c>
      <c r="R30" s="107" t="s">
        <v>154</v>
      </c>
      <c r="S30" s="108"/>
      <c r="T30" s="98">
        <v>623</v>
      </c>
      <c r="U30" s="98">
        <v>469</v>
      </c>
      <c r="V30" s="100">
        <v>0.32835820895522394</v>
      </c>
      <c r="W30" s="121">
        <v>3.5108481262327414E-2</v>
      </c>
      <c r="X30" s="121">
        <v>3.5279073266135101E-2</v>
      </c>
    </row>
    <row r="31" spans="2:24" ht="15">
      <c r="B31" s="115"/>
      <c r="C31" s="115"/>
      <c r="D31" s="115"/>
      <c r="E31" s="115"/>
      <c r="F31" s="115"/>
      <c r="G31" s="115"/>
      <c r="H31" s="115"/>
      <c r="J31" s="107" t="s">
        <v>69</v>
      </c>
      <c r="K31" s="118"/>
      <c r="L31" s="98">
        <v>63</v>
      </c>
      <c r="M31" s="98">
        <v>36</v>
      </c>
      <c r="N31" s="100">
        <v>0.75</v>
      </c>
      <c r="O31" s="121">
        <v>3.5502958579881655E-3</v>
      </c>
      <c r="P31" s="121">
        <v>2.7079885662704981E-3</v>
      </c>
      <c r="R31" s="104" t="s">
        <v>75</v>
      </c>
      <c r="S31" s="81" t="s">
        <v>35</v>
      </c>
      <c r="T31" s="129">
        <v>344</v>
      </c>
      <c r="U31" s="131">
        <v>288</v>
      </c>
      <c r="V31" s="82">
        <v>0.19444444444444442</v>
      </c>
      <c r="W31" s="96"/>
      <c r="X31" s="96"/>
    </row>
    <row r="32" spans="2:24" ht="15">
      <c r="B32" s="115"/>
      <c r="C32" s="115"/>
      <c r="D32" s="115"/>
      <c r="E32" s="115"/>
      <c r="F32" s="115"/>
      <c r="G32" s="115"/>
      <c r="H32" s="115"/>
      <c r="J32" s="206" t="s">
        <v>18</v>
      </c>
      <c r="K32" s="207"/>
      <c r="L32" s="107">
        <v>17745</v>
      </c>
      <c r="M32" s="107">
        <v>13294</v>
      </c>
      <c r="N32" s="102">
        <v>0.33481269745749964</v>
      </c>
      <c r="O32" s="101">
        <v>1</v>
      </c>
      <c r="P32" s="101">
        <v>1</v>
      </c>
      <c r="R32" s="105"/>
      <c r="S32" s="83" t="s">
        <v>2</v>
      </c>
      <c r="T32" s="130">
        <v>242</v>
      </c>
      <c r="U32" s="132">
        <v>263</v>
      </c>
      <c r="V32" s="84">
        <v>-7.9847908745247165E-2</v>
      </c>
      <c r="W32" s="97"/>
      <c r="X32" s="97"/>
    </row>
    <row r="33" spans="2:24" ht="15">
      <c r="B33" s="115"/>
      <c r="C33" s="115"/>
      <c r="D33" s="115"/>
      <c r="E33" s="115"/>
      <c r="F33" s="115"/>
      <c r="G33" s="115"/>
      <c r="H33" s="115"/>
      <c r="R33" s="105"/>
      <c r="S33" s="83" t="s">
        <v>41</v>
      </c>
      <c r="T33" s="130">
        <v>158</v>
      </c>
      <c r="U33" s="132">
        <v>178</v>
      </c>
      <c r="V33" s="84">
        <v>-0.11235955056179781</v>
      </c>
      <c r="W33" s="97"/>
      <c r="X33" s="97"/>
    </row>
    <row r="34" spans="2:24">
      <c r="B34" s="115"/>
      <c r="C34" s="115"/>
      <c r="D34" s="115"/>
      <c r="E34" s="115"/>
      <c r="F34" s="115"/>
      <c r="G34" s="115"/>
      <c r="H34" s="115"/>
      <c r="R34" s="104"/>
      <c r="S34" s="104" t="s">
        <v>46</v>
      </c>
      <c r="T34" s="104">
        <v>338</v>
      </c>
      <c r="U34" s="104">
        <v>249</v>
      </c>
      <c r="V34" s="85">
        <v>0.35742971887550201</v>
      </c>
      <c r="W34" s="106"/>
      <c r="X34" s="106"/>
    </row>
    <row r="35" spans="2:24">
      <c r="B35" s="115"/>
      <c r="C35" s="115"/>
      <c r="D35" s="115"/>
      <c r="E35" s="115"/>
      <c r="F35" s="115"/>
      <c r="G35" s="115"/>
      <c r="H35" s="115"/>
      <c r="R35" s="107" t="s">
        <v>155</v>
      </c>
      <c r="S35" s="108"/>
      <c r="T35" s="98">
        <v>1082</v>
      </c>
      <c r="U35" s="98">
        <v>978</v>
      </c>
      <c r="V35" s="100">
        <v>0.10633946830265839</v>
      </c>
      <c r="W35" s="121">
        <v>6.0974922513384051E-2</v>
      </c>
      <c r="X35" s="121">
        <v>7.3567022717015193E-2</v>
      </c>
    </row>
    <row r="36" spans="2:24" ht="15">
      <c r="B36" s="115"/>
      <c r="C36" s="115"/>
      <c r="D36" s="115"/>
      <c r="E36" s="115"/>
      <c r="F36" s="115"/>
      <c r="G36" s="115"/>
      <c r="H36" s="115"/>
      <c r="R36" s="104" t="s">
        <v>67</v>
      </c>
      <c r="S36" s="81" t="s">
        <v>2</v>
      </c>
      <c r="T36" s="166">
        <v>972</v>
      </c>
      <c r="U36" s="167">
        <v>766</v>
      </c>
      <c r="V36" s="82">
        <v>0.26892950391644899</v>
      </c>
      <c r="W36" s="96"/>
      <c r="X36" s="96"/>
    </row>
    <row r="37" spans="2:24" ht="12.75" customHeight="1">
      <c r="B37" s="115"/>
      <c r="C37" s="115"/>
      <c r="D37" s="115"/>
      <c r="E37" s="115"/>
      <c r="F37" s="115"/>
      <c r="G37" s="115"/>
      <c r="H37" s="115"/>
      <c r="R37" s="105"/>
      <c r="S37" s="83" t="s">
        <v>36</v>
      </c>
      <c r="T37" s="168">
        <v>453</v>
      </c>
      <c r="U37" s="169">
        <v>370</v>
      </c>
      <c r="V37" s="84">
        <v>0.22432432432432425</v>
      </c>
      <c r="W37" s="97"/>
      <c r="X37" s="97"/>
    </row>
    <row r="38" spans="2:24" ht="12.75" customHeight="1">
      <c r="B38" s="115"/>
      <c r="C38" s="115"/>
      <c r="D38" s="115"/>
      <c r="E38" s="115"/>
      <c r="F38" s="115"/>
      <c r="G38" s="115"/>
      <c r="H38" s="115"/>
      <c r="R38" s="105"/>
      <c r="S38" s="83" t="s">
        <v>42</v>
      </c>
      <c r="T38" s="168">
        <v>440</v>
      </c>
      <c r="U38" s="169">
        <v>387</v>
      </c>
      <c r="V38" s="84">
        <v>0.13695090439276481</v>
      </c>
      <c r="W38" s="97"/>
      <c r="X38" s="97"/>
    </row>
    <row r="39" spans="2:24" ht="12.75" customHeight="1">
      <c r="B39" s="115"/>
      <c r="C39" s="115"/>
      <c r="D39" s="115"/>
      <c r="E39" s="115"/>
      <c r="F39" s="115"/>
      <c r="G39" s="115"/>
      <c r="H39" s="115"/>
      <c r="R39" s="104"/>
      <c r="S39" s="109" t="s">
        <v>46</v>
      </c>
      <c r="T39" s="104">
        <v>1613</v>
      </c>
      <c r="U39" s="104">
        <v>1173</v>
      </c>
      <c r="V39" s="85">
        <v>0.37510656436487633</v>
      </c>
      <c r="W39" s="106"/>
      <c r="X39" s="106"/>
    </row>
    <row r="40" spans="2:24" ht="12.75" customHeight="1">
      <c r="B40" s="115"/>
      <c r="C40" s="115"/>
      <c r="D40" s="115"/>
      <c r="E40" s="115"/>
      <c r="F40" s="115"/>
      <c r="G40" s="115"/>
      <c r="H40" s="115"/>
      <c r="R40" s="107" t="s">
        <v>156</v>
      </c>
      <c r="S40" s="110"/>
      <c r="T40" s="98">
        <v>3478</v>
      </c>
      <c r="U40" s="98">
        <v>2696</v>
      </c>
      <c r="V40" s="100">
        <v>0.2900593471810089</v>
      </c>
      <c r="W40" s="121">
        <v>0.19599887292194984</v>
      </c>
      <c r="X40" s="121">
        <v>0.20279825485181285</v>
      </c>
    </row>
    <row r="41" spans="2:24" ht="15">
      <c r="B41" s="115"/>
      <c r="C41" s="115"/>
      <c r="D41" s="115"/>
      <c r="E41" s="115"/>
      <c r="F41" s="115"/>
      <c r="G41" s="115"/>
      <c r="H41" s="115"/>
      <c r="R41" s="111" t="s">
        <v>68</v>
      </c>
      <c r="S41" s="81" t="s">
        <v>84</v>
      </c>
      <c r="T41" s="90">
        <v>79</v>
      </c>
      <c r="U41" s="131">
        <v>64</v>
      </c>
      <c r="V41" s="82">
        <v>0.234375</v>
      </c>
      <c r="W41" s="96"/>
      <c r="X41" s="96"/>
    </row>
    <row r="42" spans="2:24" ht="15">
      <c r="B42" s="115"/>
      <c r="C42" s="115"/>
      <c r="D42" s="115"/>
      <c r="E42" s="115"/>
      <c r="F42" s="115"/>
      <c r="G42" s="115"/>
      <c r="H42" s="115"/>
      <c r="R42" s="105"/>
      <c r="S42" s="83" t="s">
        <v>143</v>
      </c>
      <c r="T42" s="91">
        <v>67</v>
      </c>
      <c r="U42" s="132">
        <v>14</v>
      </c>
      <c r="V42" s="84">
        <v>3.7857142857142856</v>
      </c>
      <c r="W42" s="97"/>
      <c r="X42" s="97"/>
    </row>
    <row r="43" spans="2:24" ht="15">
      <c r="B43" s="115"/>
      <c r="C43" s="115"/>
      <c r="D43" s="115"/>
      <c r="E43" s="115"/>
      <c r="F43" s="115"/>
      <c r="G43" s="115"/>
      <c r="H43" s="115"/>
      <c r="R43" s="105"/>
      <c r="S43" s="83" t="s">
        <v>142</v>
      </c>
      <c r="T43" s="91">
        <v>59</v>
      </c>
      <c r="U43" s="132">
        <v>59</v>
      </c>
      <c r="V43" s="84">
        <v>0</v>
      </c>
      <c r="W43" s="97"/>
      <c r="X43" s="97"/>
    </row>
    <row r="44" spans="2:24">
      <c r="B44" s="115"/>
      <c r="C44" s="115"/>
      <c r="D44" s="115"/>
      <c r="E44" s="115"/>
      <c r="F44" s="115"/>
      <c r="G44" s="115"/>
      <c r="H44" s="115"/>
      <c r="R44" s="104"/>
      <c r="S44" s="109" t="s">
        <v>46</v>
      </c>
      <c r="T44" s="104">
        <v>123</v>
      </c>
      <c r="U44" s="104">
        <v>131</v>
      </c>
      <c r="V44" s="85">
        <v>-6.1068702290076327E-2</v>
      </c>
      <c r="W44" s="106"/>
      <c r="X44" s="106"/>
    </row>
    <row r="45" spans="2:24">
      <c r="B45" s="115"/>
      <c r="C45" s="115"/>
      <c r="D45" s="115"/>
      <c r="E45" s="115"/>
      <c r="F45" s="115"/>
      <c r="G45" s="115"/>
      <c r="H45" s="115"/>
      <c r="R45" s="107" t="s">
        <v>157</v>
      </c>
      <c r="S45" s="110"/>
      <c r="T45" s="98">
        <v>328</v>
      </c>
      <c r="U45" s="98">
        <v>268</v>
      </c>
      <c r="V45" s="100">
        <v>0.22388059701492535</v>
      </c>
      <c r="W45" s="121">
        <v>1.8484080022541562E-2</v>
      </c>
      <c r="X45" s="121">
        <v>2.0159470437791486E-2</v>
      </c>
    </row>
    <row r="46" spans="2:24">
      <c r="B46" s="115"/>
      <c r="C46" s="115"/>
      <c r="D46" s="115"/>
      <c r="E46" s="115"/>
      <c r="F46" s="115"/>
      <c r="G46" s="115"/>
      <c r="H46" s="115"/>
      <c r="R46" s="107" t="s">
        <v>83</v>
      </c>
      <c r="S46" s="118"/>
      <c r="T46" s="98">
        <v>336</v>
      </c>
      <c r="U46" s="98">
        <v>108</v>
      </c>
      <c r="V46" s="100">
        <v>2.1111111111111112</v>
      </c>
      <c r="W46" s="121">
        <v>1.8934911242603551E-2</v>
      </c>
      <c r="X46" s="121">
        <v>8.1239656988114934E-3</v>
      </c>
    </row>
    <row r="47" spans="2:24">
      <c r="B47" s="115"/>
      <c r="C47" s="115"/>
      <c r="D47" s="115"/>
      <c r="E47" s="115"/>
      <c r="F47" s="115"/>
      <c r="G47" s="115"/>
      <c r="H47" s="115"/>
      <c r="R47" s="206" t="s">
        <v>18</v>
      </c>
      <c r="S47" s="207"/>
      <c r="T47" s="98">
        <v>17745</v>
      </c>
      <c r="U47" s="98">
        <v>13294</v>
      </c>
      <c r="V47" s="100">
        <v>0.33481269745749964</v>
      </c>
      <c r="W47" s="99">
        <v>1</v>
      </c>
      <c r="X47" s="99">
        <v>0.99999999999999989</v>
      </c>
    </row>
    <row r="48" spans="2:24">
      <c r="B48" s="115"/>
      <c r="C48" s="115"/>
      <c r="D48" s="115"/>
      <c r="E48" s="115"/>
      <c r="F48" s="115"/>
      <c r="G48" s="115"/>
      <c r="H48" s="115"/>
    </row>
    <row r="49" spans="2:16">
      <c r="B49" s="115"/>
      <c r="C49" s="115"/>
      <c r="D49" s="115"/>
      <c r="E49" s="115"/>
      <c r="F49" s="115"/>
      <c r="G49" s="115"/>
      <c r="H49" s="115"/>
    </row>
    <row r="50" spans="2:16">
      <c r="B50" s="115"/>
      <c r="C50" s="115"/>
      <c r="D50" s="115"/>
      <c r="E50" s="115"/>
      <c r="F50" s="115"/>
      <c r="G50" s="115"/>
      <c r="H50" s="115"/>
    </row>
    <row r="51" spans="2:16">
      <c r="B51" s="115"/>
      <c r="C51" s="115"/>
      <c r="D51" s="115"/>
      <c r="E51" s="115"/>
      <c r="F51" s="115"/>
      <c r="G51" s="115"/>
      <c r="H51" s="115"/>
    </row>
    <row r="52" spans="2:16">
      <c r="B52" s="115"/>
      <c r="C52" s="115"/>
      <c r="D52" s="115"/>
      <c r="E52" s="115"/>
      <c r="F52" s="115"/>
      <c r="G52" s="115"/>
      <c r="H52" s="115"/>
    </row>
    <row r="53" spans="2:16">
      <c r="B53" s="115"/>
      <c r="C53" s="115"/>
      <c r="D53" s="115"/>
      <c r="E53" s="115"/>
      <c r="F53" s="115"/>
      <c r="G53" s="115"/>
      <c r="H53" s="115"/>
      <c r="J53"/>
      <c r="K53"/>
      <c r="L53"/>
      <c r="M53"/>
      <c r="N53"/>
      <c r="O53"/>
      <c r="P53"/>
    </row>
    <row r="54" spans="2:16">
      <c r="B54" s="115"/>
      <c r="C54" s="115"/>
      <c r="D54" s="115"/>
      <c r="E54" s="115"/>
      <c r="F54" s="115"/>
      <c r="G54" s="115"/>
      <c r="H54" s="115"/>
      <c r="J54"/>
      <c r="K54"/>
      <c r="L54"/>
      <c r="M54"/>
      <c r="N54"/>
      <c r="O54"/>
      <c r="P54"/>
    </row>
    <row r="55" spans="2:16">
      <c r="B55" s="115"/>
      <c r="C55" s="115"/>
      <c r="D55" s="115"/>
      <c r="E55" s="115"/>
      <c r="F55" s="115"/>
      <c r="G55" s="115"/>
      <c r="H55" s="115"/>
      <c r="J55"/>
      <c r="K55"/>
      <c r="L55"/>
      <c r="M55"/>
      <c r="N55"/>
      <c r="O55"/>
      <c r="P55"/>
    </row>
    <row r="56" spans="2:16">
      <c r="B56" s="115"/>
      <c r="C56" s="115"/>
      <c r="D56" s="115"/>
      <c r="E56" s="115"/>
      <c r="F56" s="115"/>
      <c r="G56" s="115"/>
      <c r="H56" s="115"/>
      <c r="J56"/>
      <c r="K56"/>
      <c r="L56"/>
      <c r="M56"/>
      <c r="N56"/>
      <c r="O56"/>
      <c r="P56"/>
    </row>
    <row r="57" spans="2:16">
      <c r="B57" s="115"/>
      <c r="C57" s="115"/>
      <c r="D57" s="115"/>
      <c r="E57" s="115"/>
      <c r="F57" s="115"/>
      <c r="G57" s="115"/>
      <c r="H57" s="115"/>
      <c r="J57"/>
      <c r="K57"/>
      <c r="L57"/>
      <c r="M57"/>
      <c r="N57"/>
      <c r="O57"/>
      <c r="P57"/>
    </row>
    <row r="58" spans="2:16" ht="12.75" customHeight="1">
      <c r="B58" s="115"/>
      <c r="C58" s="115"/>
      <c r="D58" s="115"/>
      <c r="E58" s="115"/>
      <c r="F58" s="115"/>
      <c r="G58" s="115"/>
      <c r="H58" s="115"/>
      <c r="J58"/>
      <c r="K58"/>
      <c r="L58"/>
      <c r="M58"/>
      <c r="N58"/>
      <c r="O58"/>
      <c r="P58"/>
    </row>
    <row r="59" spans="2:16">
      <c r="B59" s="115"/>
      <c r="C59" s="115"/>
      <c r="D59" s="115"/>
      <c r="E59" s="115"/>
      <c r="F59" s="115"/>
      <c r="G59" s="115"/>
      <c r="H59" s="115"/>
      <c r="J59"/>
      <c r="K59"/>
      <c r="L59"/>
      <c r="M59"/>
      <c r="N59"/>
      <c r="O59"/>
      <c r="P59"/>
    </row>
    <row r="60" spans="2:16">
      <c r="B60" s="115"/>
      <c r="C60" s="115"/>
      <c r="D60" s="115"/>
      <c r="E60" s="115"/>
      <c r="F60" s="115"/>
      <c r="G60" s="115"/>
      <c r="H60" s="115"/>
      <c r="J60"/>
      <c r="K60"/>
      <c r="L60"/>
      <c r="M60"/>
      <c r="N60"/>
      <c r="O60"/>
      <c r="P60"/>
    </row>
    <row r="61" spans="2:16">
      <c r="B61" s="115"/>
      <c r="C61" s="115"/>
      <c r="D61" s="115"/>
      <c r="E61" s="115"/>
      <c r="F61" s="115"/>
      <c r="G61" s="115"/>
      <c r="H61" s="115"/>
      <c r="J61"/>
      <c r="K61"/>
      <c r="L61"/>
      <c r="M61"/>
      <c r="N61"/>
      <c r="O61"/>
      <c r="P61"/>
    </row>
    <row r="62" spans="2:16">
      <c r="B62" s="115"/>
      <c r="C62" s="115"/>
      <c r="D62" s="115"/>
      <c r="E62" s="115"/>
      <c r="F62" s="115"/>
      <c r="G62" s="115"/>
      <c r="H62" s="115"/>
      <c r="J62"/>
      <c r="K62"/>
      <c r="L62"/>
      <c r="M62"/>
      <c r="N62"/>
      <c r="O62"/>
      <c r="P62"/>
    </row>
    <row r="63" spans="2:16">
      <c r="B63" s="115"/>
      <c r="C63" s="115"/>
      <c r="D63" s="115"/>
      <c r="E63" s="115"/>
      <c r="F63" s="115"/>
      <c r="G63" s="115"/>
      <c r="H63" s="115"/>
      <c r="J63"/>
      <c r="K63"/>
      <c r="L63"/>
      <c r="M63"/>
      <c r="N63"/>
      <c r="O63"/>
      <c r="P63"/>
    </row>
    <row r="64" spans="2:16">
      <c r="B64" s="115"/>
      <c r="C64" s="115"/>
      <c r="D64" s="115"/>
      <c r="E64" s="115"/>
      <c r="F64" s="115"/>
      <c r="G64" s="115"/>
      <c r="H64" s="115"/>
      <c r="J64"/>
      <c r="K64"/>
      <c r="L64"/>
      <c r="M64"/>
    </row>
    <row r="65" spans="2:25">
      <c r="B65" s="115"/>
      <c r="C65" s="115"/>
      <c r="D65" s="115"/>
      <c r="E65" s="115"/>
      <c r="F65" s="115"/>
      <c r="G65" s="115"/>
      <c r="H65" s="115"/>
      <c r="Y65" s="135" t="s">
        <v>85</v>
      </c>
    </row>
    <row r="66" spans="2:25">
      <c r="B66" s="115"/>
      <c r="C66" s="115"/>
      <c r="D66" s="115"/>
      <c r="E66" s="115"/>
      <c r="F66" s="115"/>
      <c r="G66" s="115"/>
      <c r="H66" s="115"/>
    </row>
    <row r="67" spans="2:25">
      <c r="B67" s="115"/>
      <c r="C67" s="115"/>
      <c r="D67" s="115"/>
      <c r="E67" s="115"/>
      <c r="F67" s="115"/>
      <c r="G67" s="115"/>
      <c r="H67" s="115"/>
    </row>
    <row r="68" spans="2:25">
      <c r="B68" s="115"/>
      <c r="C68" s="115"/>
      <c r="D68" s="115"/>
      <c r="E68" s="115"/>
      <c r="F68" s="115"/>
      <c r="G68" s="115"/>
      <c r="H68" s="115"/>
    </row>
    <row r="69" spans="2:25">
      <c r="B69" s="115"/>
      <c r="C69" s="115"/>
      <c r="D69" s="115"/>
      <c r="E69" s="115"/>
      <c r="F69" s="115"/>
      <c r="G69" s="115"/>
      <c r="H69" s="115"/>
    </row>
    <row r="70" spans="2:25">
      <c r="B70" s="115"/>
      <c r="C70" s="115"/>
      <c r="D70" s="115"/>
      <c r="E70" s="115"/>
      <c r="F70" s="115"/>
      <c r="G70" s="115"/>
      <c r="H70" s="115"/>
    </row>
    <row r="71" spans="2:25">
      <c r="B71" s="115"/>
      <c r="C71" s="115"/>
      <c r="D71" s="115"/>
      <c r="E71" s="115"/>
      <c r="F71" s="115"/>
      <c r="G71" s="115"/>
      <c r="H71" s="115"/>
    </row>
    <row r="72" spans="2:25">
      <c r="B72" s="115"/>
      <c r="C72" s="115"/>
      <c r="D72" s="115"/>
      <c r="E72" s="115"/>
      <c r="F72" s="115"/>
      <c r="G72" s="115"/>
      <c r="H72" s="115"/>
    </row>
    <row r="73" spans="2:25">
      <c r="B73" s="115"/>
      <c r="C73" s="115"/>
      <c r="D73" s="115"/>
      <c r="E73" s="115"/>
      <c r="F73" s="115"/>
      <c r="G73" s="115"/>
      <c r="H73" s="115"/>
    </row>
    <row r="74" spans="2:25">
      <c r="B74" s="115"/>
      <c r="C74" s="115"/>
      <c r="D74" s="115"/>
      <c r="E74" s="115"/>
      <c r="F74" s="115"/>
      <c r="G74" s="115"/>
      <c r="H74" s="115"/>
    </row>
    <row r="75" spans="2:25">
      <c r="B75" s="115"/>
      <c r="C75" s="115"/>
      <c r="D75" s="115"/>
      <c r="E75" s="115"/>
      <c r="F75" s="115"/>
      <c r="G75" s="115"/>
      <c r="H75" s="115"/>
    </row>
    <row r="76" spans="2:25">
      <c r="B76" s="115"/>
      <c r="C76" s="115"/>
      <c r="D76" s="115"/>
      <c r="E76" s="115"/>
      <c r="F76" s="115"/>
      <c r="G76" s="115"/>
      <c r="H76" s="115"/>
    </row>
    <row r="77" spans="2:25">
      <c r="B77" s="115"/>
      <c r="C77" s="115"/>
      <c r="D77" s="115"/>
      <c r="E77" s="115"/>
      <c r="F77" s="115"/>
      <c r="G77" s="115"/>
      <c r="H77" s="115"/>
    </row>
    <row r="78" spans="2:25">
      <c r="B78" s="115"/>
      <c r="C78" s="115"/>
      <c r="D78" s="115"/>
      <c r="E78" s="115"/>
      <c r="F78" s="115"/>
      <c r="G78" s="115"/>
      <c r="H78" s="115"/>
    </row>
    <row r="79" spans="2:25">
      <c r="B79" s="115"/>
      <c r="C79" s="115"/>
      <c r="D79" s="115"/>
      <c r="E79" s="115"/>
      <c r="F79" s="115"/>
      <c r="G79" s="115"/>
      <c r="H79" s="115"/>
    </row>
    <row r="80" spans="2:25">
      <c r="B80" s="115"/>
      <c r="C80" s="115"/>
      <c r="D80" s="115"/>
      <c r="E80" s="115"/>
      <c r="F80" s="115"/>
      <c r="G80" s="115"/>
      <c r="H80" s="115"/>
    </row>
    <row r="81" spans="2:8">
      <c r="B81" s="115"/>
      <c r="C81" s="115"/>
      <c r="D81" s="115"/>
      <c r="E81" s="115"/>
      <c r="F81" s="115"/>
      <c r="G81" s="115"/>
      <c r="H81" s="115"/>
    </row>
    <row r="82" spans="2:8">
      <c r="B82" s="115"/>
      <c r="C82" s="115"/>
      <c r="D82" s="115"/>
      <c r="E82" s="115"/>
      <c r="F82" s="115"/>
      <c r="G82" s="115"/>
      <c r="H82" s="115"/>
    </row>
    <row r="83" spans="2:8">
      <c r="B83" s="115"/>
      <c r="C83" s="115"/>
      <c r="D83" s="115"/>
      <c r="E83" s="115"/>
      <c r="F83" s="115"/>
      <c r="G83" s="115"/>
      <c r="H83" s="115"/>
    </row>
    <row r="84" spans="2:8">
      <c r="B84" s="115"/>
      <c r="C84" s="115"/>
      <c r="D84" s="115"/>
      <c r="E84" s="115"/>
      <c r="F84" s="115"/>
      <c r="G84" s="115"/>
      <c r="H84" s="115"/>
    </row>
    <row r="85" spans="2:8">
      <c r="B85" s="115"/>
      <c r="C85" s="115"/>
      <c r="D85" s="115"/>
      <c r="E85" s="115"/>
      <c r="F85" s="115"/>
      <c r="G85" s="115"/>
      <c r="H85" s="115"/>
    </row>
    <row r="86" spans="2:8">
      <c r="B86" s="115"/>
      <c r="C86" s="115"/>
      <c r="D86" s="115"/>
      <c r="E86" s="115"/>
      <c r="F86" s="115"/>
      <c r="G86" s="115"/>
      <c r="H86" s="115"/>
    </row>
    <row r="87" spans="2:8">
      <c r="B87" s="115"/>
      <c r="C87" s="115"/>
      <c r="D87" s="115"/>
      <c r="E87" s="115"/>
      <c r="F87" s="115"/>
      <c r="G87" s="115"/>
      <c r="H87" s="115"/>
    </row>
    <row r="88" spans="2:8">
      <c r="B88" s="115"/>
      <c r="C88" s="115"/>
      <c r="D88" s="115"/>
      <c r="E88" s="115"/>
      <c r="F88" s="115"/>
      <c r="G88" s="115"/>
      <c r="H88" s="115"/>
    </row>
    <row r="89" spans="2:8">
      <c r="B89" s="115"/>
      <c r="C89" s="115"/>
      <c r="D89" s="115"/>
      <c r="E89" s="115"/>
      <c r="F89" s="115"/>
      <c r="G89" s="115"/>
      <c r="H89" s="115"/>
    </row>
    <row r="90" spans="2:8">
      <c r="B90" s="115"/>
      <c r="C90" s="115"/>
      <c r="D90" s="115"/>
      <c r="E90" s="115"/>
      <c r="F90" s="115"/>
      <c r="G90" s="115"/>
      <c r="H90" s="115"/>
    </row>
    <row r="91" spans="2:8">
      <c r="B91" s="115"/>
      <c r="C91" s="115"/>
      <c r="D91" s="115"/>
      <c r="E91" s="115"/>
      <c r="F91" s="115"/>
      <c r="G91" s="115"/>
      <c r="H91" s="115"/>
    </row>
    <row r="92" spans="2:8">
      <c r="B92" s="115"/>
      <c r="C92" s="115"/>
      <c r="D92" s="115"/>
      <c r="E92" s="115"/>
      <c r="F92" s="115"/>
      <c r="G92" s="115"/>
      <c r="H92" s="115"/>
    </row>
    <row r="93" spans="2:8">
      <c r="B93" s="115"/>
      <c r="C93" s="115"/>
      <c r="D93" s="115"/>
      <c r="E93" s="115"/>
      <c r="F93" s="115"/>
      <c r="G93" s="115"/>
      <c r="H93" s="115"/>
    </row>
    <row r="94" spans="2:8">
      <c r="B94" s="115"/>
      <c r="C94" s="115"/>
      <c r="D94" s="115"/>
      <c r="E94" s="115"/>
      <c r="F94" s="115"/>
      <c r="G94" s="115"/>
      <c r="H94" s="115"/>
    </row>
    <row r="95" spans="2:8">
      <c r="B95" s="115"/>
      <c r="C95" s="115"/>
      <c r="D95" s="115"/>
      <c r="E95" s="115"/>
      <c r="F95" s="115"/>
      <c r="G95" s="115"/>
      <c r="H95" s="115"/>
    </row>
    <row r="96" spans="2:8">
      <c r="B96" s="115"/>
      <c r="C96" s="115"/>
      <c r="D96" s="115"/>
      <c r="E96" s="115"/>
      <c r="F96" s="115"/>
      <c r="G96" s="115"/>
      <c r="H96" s="115"/>
    </row>
    <row r="97" spans="2:8">
      <c r="B97" s="115"/>
      <c r="C97" s="115"/>
      <c r="D97" s="115"/>
      <c r="E97" s="115"/>
      <c r="F97" s="115"/>
      <c r="G97" s="115"/>
      <c r="H97" s="115"/>
    </row>
    <row r="98" spans="2:8">
      <c r="B98" s="115"/>
      <c r="C98" s="115"/>
      <c r="D98" s="115"/>
      <c r="E98" s="115"/>
      <c r="F98" s="115"/>
      <c r="G98" s="115"/>
      <c r="H98" s="115"/>
    </row>
    <row r="99" spans="2:8">
      <c r="B99" s="115"/>
      <c r="C99" s="115"/>
      <c r="D99" s="115"/>
      <c r="E99" s="115"/>
      <c r="F99" s="115"/>
      <c r="G99" s="115"/>
      <c r="H99" s="115"/>
    </row>
    <row r="100" spans="2:8">
      <c r="B100" s="115"/>
      <c r="C100" s="115"/>
      <c r="D100" s="115"/>
      <c r="E100" s="115"/>
      <c r="F100" s="115"/>
      <c r="G100" s="115"/>
      <c r="H100" s="115"/>
    </row>
    <row r="124" spans="3:3">
      <c r="C124" s="139"/>
    </row>
    <row r="136" spans="3:3">
      <c r="C136" s="139"/>
    </row>
    <row r="139" spans="3:3">
      <c r="C139" s="139"/>
    </row>
    <row r="140" spans="3:3">
      <c r="C140" s="139"/>
    </row>
    <row r="143" spans="3:3">
      <c r="C143" s="139"/>
    </row>
  </sheetData>
  <mergeCells count="29">
    <mergeCell ref="R47:S47"/>
    <mergeCell ref="W4:W5"/>
    <mergeCell ref="X4:X5"/>
    <mergeCell ref="B15:C15"/>
    <mergeCell ref="B16:C16"/>
    <mergeCell ref="B17:C17"/>
    <mergeCell ref="B18:H18"/>
    <mergeCell ref="S3:S5"/>
    <mergeCell ref="T4:T5"/>
    <mergeCell ref="U4:U5"/>
    <mergeCell ref="V4:V5"/>
    <mergeCell ref="B19:H20"/>
    <mergeCell ref="J32:K32"/>
    <mergeCell ref="B2:H2"/>
    <mergeCell ref="J2:P2"/>
    <mergeCell ref="R2:X2"/>
    <mergeCell ref="B3:B4"/>
    <mergeCell ref="C3:C4"/>
    <mergeCell ref="D3:H3"/>
    <mergeCell ref="J3:J5"/>
    <mergeCell ref="K3:K5"/>
    <mergeCell ref="L3:P3"/>
    <mergeCell ref="R3:R5"/>
    <mergeCell ref="T3:X3"/>
    <mergeCell ref="L4:L5"/>
    <mergeCell ref="M4:M5"/>
    <mergeCell ref="N4:N5"/>
    <mergeCell ref="O4:O5"/>
    <mergeCell ref="P4:P5"/>
  </mergeCells>
  <conditionalFormatting sqref="H15:H16">
    <cfRule type="cellIs" dxfId="19" priority="35" stopIfTrue="1" operator="lessThan">
      <formula>0</formula>
    </cfRule>
  </conditionalFormatting>
  <conditionalFormatting sqref="N6:N32">
    <cfRule type="cellIs" dxfId="18" priority="33" stopIfTrue="1" operator="lessThan">
      <formula>0</formula>
    </cfRule>
  </conditionalFormatting>
  <conditionalFormatting sqref="V6:V47">
    <cfRule type="cellIs" dxfId="17" priority="31" stopIfTrue="1" operator="lessThan">
      <formula>0</formula>
    </cfRule>
  </conditionalFormatting>
  <conditionalFormatting sqref="S41:S43">
    <cfRule type="cellIs" dxfId="16" priority="30" stopIfTrue="1" operator="equal">
      <formula>0</formula>
    </cfRule>
  </conditionalFormatting>
  <conditionalFormatting sqref="T41 T43">
    <cfRule type="cellIs" dxfId="15" priority="29" stopIfTrue="1" operator="equal">
      <formula>0</formula>
    </cfRule>
  </conditionalFormatting>
  <conditionalFormatting sqref="T42">
    <cfRule type="cellIs" dxfId="14" priority="26" stopIfTrue="1" operator="equal">
      <formula>0</formula>
    </cfRule>
  </conditionalFormatting>
  <conditionalFormatting sqref="H5:H9">
    <cfRule type="cellIs" dxfId="13" priority="7" operator="lessThan">
      <formula>0</formula>
    </cfRule>
  </conditionalFormatting>
  <conditionalFormatting sqref="H10:H14">
    <cfRule type="cellIs" dxfId="12" priority="6" operator="lessThan">
      <formula>0</formula>
    </cfRule>
  </conditionalFormatting>
  <conditionalFormatting sqref="E5:E14 G5:H14">
    <cfRule type="cellIs" dxfId="11" priority="5" operator="equal">
      <formula>0</formula>
    </cfRule>
  </conditionalFormatting>
  <conditionalFormatting sqref="D5:D14">
    <cfRule type="cellIs" dxfId="10" priority="4" operator="equal">
      <formula>0</formula>
    </cfRule>
  </conditionalFormatting>
  <conditionalFormatting sqref="F5:F14">
    <cfRule type="cellIs" dxfId="9" priority="3" operator="equal">
      <formula>0</formula>
    </cfRule>
  </conditionalFormatting>
  <conditionalFormatting sqref="H17">
    <cfRule type="cellIs" dxfId="8" priority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8">
    <pageSetUpPr fitToPage="1"/>
  </sheetPr>
  <dimension ref="A2:R49"/>
  <sheetViews>
    <sheetView showGridLines="0" zoomScaleNormal="100" workbookViewId="0"/>
  </sheetViews>
  <sheetFormatPr defaultRowHeight="12.75"/>
  <cols>
    <col min="1" max="1" width="16.140625" customWidth="1"/>
    <col min="2" max="5" width="9.7109375" customWidth="1"/>
    <col min="6" max="6" width="10.85546875" customWidth="1"/>
    <col min="7" max="13" width="9.7109375" customWidth="1"/>
    <col min="14" max="14" width="12" bestFit="1" customWidth="1"/>
    <col min="15" max="15" width="12" customWidth="1"/>
  </cols>
  <sheetData>
    <row r="2" spans="1:18" ht="25.5" customHeight="1">
      <c r="A2" s="188" t="s">
        <v>125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6"/>
    </row>
    <row r="3" spans="1:18">
      <c r="A3" s="1" t="s">
        <v>1</v>
      </c>
      <c r="B3" s="125" t="s">
        <v>6</v>
      </c>
      <c r="C3" s="126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1" t="s">
        <v>15</v>
      </c>
      <c r="L3" s="1" t="s">
        <v>16</v>
      </c>
      <c r="M3" s="1" t="s">
        <v>17</v>
      </c>
      <c r="N3" s="1" t="s">
        <v>18</v>
      </c>
      <c r="O3" s="9"/>
    </row>
    <row r="4" spans="1:18" hidden="1">
      <c r="A4" s="1">
        <v>2006</v>
      </c>
      <c r="B4" s="1">
        <v>497</v>
      </c>
      <c r="C4" s="1">
        <v>663</v>
      </c>
      <c r="D4" s="1">
        <v>1900</v>
      </c>
      <c r="E4" s="1">
        <v>4060</v>
      </c>
      <c r="F4" s="1">
        <v>6307</v>
      </c>
      <c r="G4" s="1">
        <v>6680</v>
      </c>
      <c r="H4" s="1">
        <v>8367</v>
      </c>
      <c r="I4" s="1">
        <v>5876</v>
      </c>
      <c r="J4" s="1">
        <v>3619</v>
      </c>
      <c r="K4" s="1">
        <v>2717</v>
      </c>
      <c r="L4" s="1">
        <v>1358</v>
      </c>
      <c r="M4" s="4">
        <v>1526</v>
      </c>
      <c r="N4" s="1">
        <v>43570</v>
      </c>
      <c r="O4" s="9"/>
    </row>
    <row r="5" spans="1:18" s="15" customFormat="1" hidden="1">
      <c r="A5" s="12">
        <v>2007</v>
      </c>
      <c r="B5" s="12">
        <v>2050</v>
      </c>
      <c r="C5" s="12">
        <v>2181</v>
      </c>
      <c r="D5" s="12">
        <v>7179</v>
      </c>
      <c r="E5" s="12">
        <v>12209</v>
      </c>
      <c r="F5" s="12">
        <v>12514</v>
      </c>
      <c r="G5" s="12">
        <v>14162</v>
      </c>
      <c r="H5" s="12">
        <v>14743</v>
      </c>
      <c r="I5" s="12">
        <v>12132</v>
      </c>
      <c r="J5" s="12">
        <v>6213</v>
      </c>
      <c r="K5" s="12">
        <v>4776</v>
      </c>
      <c r="L5" s="12">
        <v>1968</v>
      </c>
      <c r="M5" s="13">
        <v>1786</v>
      </c>
      <c r="N5" s="1">
        <v>91913</v>
      </c>
      <c r="O5" s="14"/>
      <c r="R5" s="34"/>
    </row>
    <row r="6" spans="1:18" s="15" customFormat="1">
      <c r="A6" s="12">
        <v>2016</v>
      </c>
      <c r="B6" s="12">
        <v>311</v>
      </c>
      <c r="C6" s="12">
        <v>906</v>
      </c>
      <c r="D6" s="12">
        <v>1727</v>
      </c>
      <c r="E6" s="12">
        <v>2865</v>
      </c>
      <c r="F6" s="12">
        <v>3105</v>
      </c>
      <c r="G6" s="12">
        <v>3587</v>
      </c>
      <c r="H6" s="12">
        <v>3429</v>
      </c>
      <c r="I6" s="12">
        <v>3100</v>
      </c>
      <c r="J6" s="12">
        <v>2384</v>
      </c>
      <c r="K6" s="12">
        <v>1030</v>
      </c>
      <c r="L6" s="12">
        <v>794</v>
      </c>
      <c r="M6" s="13">
        <v>652</v>
      </c>
      <c r="N6" s="1">
        <v>23890</v>
      </c>
      <c r="O6" s="33"/>
      <c r="R6" s="34"/>
    </row>
    <row r="7" spans="1:18" s="15" customFormat="1">
      <c r="A7" s="12">
        <v>2017</v>
      </c>
      <c r="B7" s="12">
        <v>497</v>
      </c>
      <c r="C7" s="12">
        <v>815</v>
      </c>
      <c r="D7" s="12">
        <v>2387</v>
      </c>
      <c r="E7" s="12">
        <v>2566</v>
      </c>
      <c r="F7" s="12">
        <v>3053</v>
      </c>
      <c r="G7" s="12">
        <v>3272</v>
      </c>
      <c r="H7" s="12">
        <v>3254</v>
      </c>
      <c r="I7" s="12">
        <v>2789</v>
      </c>
      <c r="J7" s="12">
        <v>1925</v>
      </c>
      <c r="K7" s="12">
        <v>1195</v>
      </c>
      <c r="L7" s="12">
        <v>1140</v>
      </c>
      <c r="M7" s="13">
        <v>6744</v>
      </c>
      <c r="N7" s="1">
        <v>29637</v>
      </c>
      <c r="O7" s="33"/>
      <c r="R7" s="34"/>
    </row>
    <row r="8" spans="1:18" s="15" customFormat="1">
      <c r="A8" s="12">
        <v>2018</v>
      </c>
      <c r="B8" s="12">
        <v>277</v>
      </c>
      <c r="C8" s="12">
        <v>387</v>
      </c>
      <c r="D8" s="12">
        <v>982</v>
      </c>
      <c r="E8" s="12">
        <v>2208</v>
      </c>
      <c r="F8" s="12">
        <v>2285</v>
      </c>
      <c r="G8" s="12">
        <v>2273</v>
      </c>
      <c r="H8" s="12">
        <v>2327</v>
      </c>
      <c r="I8" s="12">
        <v>2281</v>
      </c>
      <c r="J8" s="12">
        <v>1321</v>
      </c>
      <c r="K8" s="12">
        <v>965</v>
      </c>
      <c r="L8" s="12">
        <v>643</v>
      </c>
      <c r="M8" s="13">
        <v>498</v>
      </c>
      <c r="N8" s="1">
        <v>16447</v>
      </c>
      <c r="O8" s="33"/>
      <c r="R8" s="34"/>
    </row>
    <row r="9" spans="1:18">
      <c r="A9" s="5">
        <v>2019</v>
      </c>
      <c r="B9" s="5">
        <v>362</v>
      </c>
      <c r="C9" s="5">
        <v>803</v>
      </c>
      <c r="D9" s="5">
        <v>1857</v>
      </c>
      <c r="E9" s="5">
        <v>2581</v>
      </c>
      <c r="F9" s="5">
        <v>2381</v>
      </c>
      <c r="G9" s="5">
        <v>2501</v>
      </c>
      <c r="H9" s="5">
        <v>2785</v>
      </c>
      <c r="I9" s="5">
        <v>2220</v>
      </c>
      <c r="J9" s="5">
        <v>1367</v>
      </c>
      <c r="K9" s="5">
        <v>1054</v>
      </c>
      <c r="L9" s="5">
        <v>0</v>
      </c>
      <c r="M9" s="5">
        <v>0</v>
      </c>
      <c r="N9" s="5">
        <v>17911</v>
      </c>
      <c r="O9" s="11"/>
    </row>
    <row r="10" spans="1:18">
      <c r="A10" s="31" t="s">
        <v>122</v>
      </c>
      <c r="B10" s="11">
        <v>0.30685920577617321</v>
      </c>
      <c r="C10" s="11">
        <v>1.0749354005167957</v>
      </c>
      <c r="D10" s="11">
        <v>0.8910386965376782</v>
      </c>
      <c r="E10" s="11">
        <v>0.1689311594202898</v>
      </c>
      <c r="F10" s="11">
        <v>4.2013129102844715E-2</v>
      </c>
      <c r="G10" s="11">
        <v>0.10030796304443457</v>
      </c>
      <c r="H10" s="11">
        <v>0.19681993983669965</v>
      </c>
      <c r="I10" s="11">
        <v>-2.6742656729504599E-2</v>
      </c>
      <c r="J10" s="11">
        <v>3.4822104466313508E-2</v>
      </c>
      <c r="K10" s="11">
        <v>9.222797927461146E-2</v>
      </c>
      <c r="L10" s="11"/>
      <c r="M10" s="11"/>
      <c r="N10" s="32">
        <v>0.17019469489089256</v>
      </c>
    </row>
    <row r="11" spans="1:18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29"/>
    </row>
    <row r="12" spans="1:18" ht="23.25" customHeight="1">
      <c r="A12" s="176" t="s">
        <v>19</v>
      </c>
      <c r="B12" s="178" t="s">
        <v>147</v>
      </c>
      <c r="C12" s="214"/>
      <c r="D12" s="180" t="s">
        <v>5</v>
      </c>
      <c r="E12" s="182" t="s">
        <v>149</v>
      </c>
      <c r="F12" s="215"/>
      <c r="G12" s="187" t="s">
        <v>5</v>
      </c>
      <c r="H12" s="11"/>
      <c r="I12" s="11"/>
      <c r="J12" s="11"/>
      <c r="K12" s="11"/>
      <c r="L12" s="11"/>
      <c r="M12" s="11"/>
      <c r="N12" s="29"/>
    </row>
    <row r="13" spans="1:18" ht="23.25" customHeight="1">
      <c r="A13" s="177"/>
      <c r="B13" s="59">
        <v>2019</v>
      </c>
      <c r="C13" s="59">
        <v>2018</v>
      </c>
      <c r="D13" s="181"/>
      <c r="E13" s="59">
        <v>2019</v>
      </c>
      <c r="F13" s="59">
        <v>2018</v>
      </c>
      <c r="G13" s="184"/>
      <c r="H13" s="11"/>
      <c r="I13" s="11"/>
      <c r="J13" s="11"/>
      <c r="K13" s="11"/>
      <c r="L13" s="11"/>
      <c r="M13" s="11"/>
      <c r="N13" s="29"/>
    </row>
    <row r="14" spans="1:18" ht="18.75" customHeight="1">
      <c r="A14" s="16" t="s">
        <v>24</v>
      </c>
      <c r="B14" s="57">
        <v>1054</v>
      </c>
      <c r="C14" s="57">
        <v>965</v>
      </c>
      <c r="D14" s="58">
        <v>9.222797927461146E-2</v>
      </c>
      <c r="E14" s="57">
        <v>17911</v>
      </c>
      <c r="F14" s="56">
        <v>15306</v>
      </c>
      <c r="G14" s="58">
        <v>0.17019469489089256</v>
      </c>
      <c r="H14" s="11"/>
      <c r="I14" s="11"/>
      <c r="J14" s="11"/>
      <c r="K14" s="11"/>
      <c r="L14" s="11"/>
      <c r="M14" s="11"/>
      <c r="N14" s="29"/>
    </row>
    <row r="40" spans="1:15">
      <c r="A40" s="8" t="s">
        <v>88</v>
      </c>
    </row>
    <row r="41" spans="1:15">
      <c r="A41" s="8" t="s">
        <v>81</v>
      </c>
    </row>
    <row r="44" spans="1:15" hidden="1"/>
    <row r="45" spans="1:15" hidden="1">
      <c r="A45" t="s">
        <v>28</v>
      </c>
      <c r="B45">
        <v>205</v>
      </c>
      <c r="C45">
        <v>2946</v>
      </c>
      <c r="D45">
        <v>4063</v>
      </c>
      <c r="E45">
        <v>2996</v>
      </c>
      <c r="F45">
        <v>2897</v>
      </c>
      <c r="G45">
        <v>3064</v>
      </c>
      <c r="H45">
        <v>2535</v>
      </c>
      <c r="I45">
        <v>1608</v>
      </c>
      <c r="J45">
        <v>917</v>
      </c>
      <c r="K45">
        <v>358</v>
      </c>
      <c r="L45">
        <v>229</v>
      </c>
      <c r="M45">
        <v>133</v>
      </c>
      <c r="N45">
        <v>21951</v>
      </c>
    </row>
    <row r="46" spans="1:15" hidden="1">
      <c r="B46" s="11">
        <v>0.65916398713826363</v>
      </c>
      <c r="C46" s="11">
        <v>3.2516556291390728</v>
      </c>
      <c r="D46" s="11">
        <v>2.3526346265199769</v>
      </c>
      <c r="E46" s="11">
        <v>1.0457242582897033</v>
      </c>
      <c r="F46" s="11">
        <v>0.93301127214170687</v>
      </c>
      <c r="G46" s="11">
        <v>0.85419570671870648</v>
      </c>
      <c r="H46" s="11">
        <v>0.73928258967629046</v>
      </c>
      <c r="I46" s="11">
        <v>0.51870967741935481</v>
      </c>
      <c r="J46" s="11">
        <v>0.38464765100671139</v>
      </c>
      <c r="K46" s="11">
        <v>0.34757281553398056</v>
      </c>
      <c r="L46" s="11">
        <v>0.2884130982367758</v>
      </c>
      <c r="M46" s="11">
        <v>0.20398773006134968</v>
      </c>
      <c r="N46" s="11">
        <v>0.91883633319380498</v>
      </c>
    </row>
    <row r="47" spans="1:15" hidden="1">
      <c r="A47" t="s">
        <v>30</v>
      </c>
      <c r="B47" s="2">
        <v>288</v>
      </c>
      <c r="C47" s="43">
        <v>1150</v>
      </c>
      <c r="D47" s="43">
        <v>2132</v>
      </c>
      <c r="E47" s="43">
        <v>1744</v>
      </c>
      <c r="F47" s="43">
        <v>1139</v>
      </c>
      <c r="G47" s="43">
        <v>1660</v>
      </c>
      <c r="H47" s="45">
        <v>1332</v>
      </c>
      <c r="I47" s="45">
        <v>797</v>
      </c>
      <c r="J47" s="45">
        <v>523</v>
      </c>
      <c r="K47" s="46">
        <v>287</v>
      </c>
      <c r="L47" s="47">
        <v>215</v>
      </c>
      <c r="N47">
        <v>11267</v>
      </c>
    </row>
    <row r="48" spans="1:15" hidden="1">
      <c r="B48" s="11">
        <v>0.79558011049723754</v>
      </c>
      <c r="C48" s="11">
        <v>1.4321295143212951</v>
      </c>
      <c r="D48" s="11">
        <v>1.1480883144857297</v>
      </c>
      <c r="E48" s="11">
        <v>0.67570709027508713</v>
      </c>
      <c r="F48" s="11">
        <v>0.47837043259134815</v>
      </c>
      <c r="G48" s="11">
        <v>0.66373450619752095</v>
      </c>
      <c r="H48" s="11">
        <v>0.47827648114901256</v>
      </c>
      <c r="I48" s="11">
        <v>0.35900900900900901</v>
      </c>
      <c r="J48" s="11">
        <v>0.38258961228968547</v>
      </c>
      <c r="K48" s="11">
        <v>0.27229601518026564</v>
      </c>
      <c r="L48" s="11" t="e">
        <v>#DIV/0!</v>
      </c>
      <c r="M48" s="11" t="e">
        <v>#DIV/0!</v>
      </c>
      <c r="N48" s="11">
        <v>0.62905477081123329</v>
      </c>
      <c r="O48" s="37" t="e">
        <v>#DIV/0!</v>
      </c>
    </row>
    <row r="49" spans="9:9" hidden="1">
      <c r="I49">
        <v>797</v>
      </c>
    </row>
  </sheetData>
  <mergeCells count="6">
    <mergeCell ref="A2:N2"/>
    <mergeCell ref="A12:A13"/>
    <mergeCell ref="B12:C12"/>
    <mergeCell ref="D12:D13"/>
    <mergeCell ref="E12:F12"/>
    <mergeCell ref="G12:G13"/>
  </mergeCells>
  <phoneticPr fontId="4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horizont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>
    <pageSetUpPr fitToPage="1"/>
  </sheetPr>
  <dimension ref="B1:L115"/>
  <sheetViews>
    <sheetView showGridLines="0" zoomScaleNormal="100" workbookViewId="0"/>
  </sheetViews>
  <sheetFormatPr defaultColWidth="9.140625" defaultRowHeight="12.75"/>
  <cols>
    <col min="1" max="1" width="2" style="76" customWidth="1"/>
    <col min="2" max="2" width="8.140625" style="76" bestFit="1" customWidth="1"/>
    <col min="3" max="3" width="17.28515625" style="76" bestFit="1" customWidth="1"/>
    <col min="4" max="5" width="10.42578125" style="76" customWidth="1"/>
    <col min="6" max="7" width="9.140625" style="76"/>
    <col min="8" max="8" width="11.42578125" style="76" customWidth="1"/>
    <col min="9" max="9" width="11" style="76" customWidth="1"/>
    <col min="10" max="16384" width="9.140625" style="76"/>
  </cols>
  <sheetData>
    <row r="1" spans="2:12">
      <c r="B1" s="216"/>
      <c r="C1" s="216"/>
      <c r="D1" s="216"/>
      <c r="E1" s="216"/>
      <c r="F1" s="216"/>
      <c r="G1" s="216"/>
      <c r="H1" s="216"/>
      <c r="I1" s="75"/>
      <c r="J1" s="75"/>
      <c r="K1" s="75"/>
      <c r="L1" s="75"/>
    </row>
    <row r="2" spans="2:12" ht="14.25">
      <c r="B2" s="191" t="s">
        <v>126</v>
      </c>
      <c r="C2" s="191"/>
      <c r="D2" s="191"/>
      <c r="E2" s="191"/>
      <c r="F2" s="191"/>
      <c r="G2" s="191"/>
      <c r="H2" s="191"/>
      <c r="I2" s="217"/>
      <c r="J2" s="217"/>
      <c r="K2" s="217"/>
      <c r="L2" s="217"/>
    </row>
    <row r="3" spans="2:12" ht="24" customHeight="1">
      <c r="B3" s="192" t="s">
        <v>70</v>
      </c>
      <c r="C3" s="194" t="s">
        <v>73</v>
      </c>
      <c r="D3" s="196" t="s">
        <v>148</v>
      </c>
      <c r="E3" s="197"/>
      <c r="F3" s="197"/>
      <c r="G3" s="197"/>
      <c r="H3" s="198"/>
      <c r="I3" s="77"/>
      <c r="J3" s="78"/>
      <c r="K3" s="78"/>
      <c r="L3" s="78"/>
    </row>
    <row r="4" spans="2:12">
      <c r="B4" s="193"/>
      <c r="C4" s="195"/>
      <c r="D4" s="94">
        <v>2019</v>
      </c>
      <c r="E4" s="95" t="s">
        <v>71</v>
      </c>
      <c r="F4" s="94">
        <v>2018</v>
      </c>
      <c r="G4" s="95" t="s">
        <v>71</v>
      </c>
      <c r="H4" s="133" t="s">
        <v>72</v>
      </c>
      <c r="J4" s="79"/>
      <c r="K4" s="79"/>
      <c r="L4" s="79"/>
    </row>
    <row r="5" spans="2:12">
      <c r="B5" s="149">
        <v>1</v>
      </c>
      <c r="C5" s="150" t="s">
        <v>61</v>
      </c>
      <c r="D5" s="156">
        <v>5586</v>
      </c>
      <c r="E5" s="122">
        <v>0.31187538384233154</v>
      </c>
      <c r="F5" s="156">
        <v>4607</v>
      </c>
      <c r="G5" s="140">
        <v>0.30099307461126357</v>
      </c>
      <c r="H5" s="141">
        <v>0.21250271326242665</v>
      </c>
      <c r="J5" s="79"/>
      <c r="K5" s="79"/>
      <c r="L5" s="79"/>
    </row>
    <row r="6" spans="2:12">
      <c r="B6" s="151">
        <v>2</v>
      </c>
      <c r="C6" s="152" t="s">
        <v>37</v>
      </c>
      <c r="D6" s="157">
        <v>2142</v>
      </c>
      <c r="E6" s="123">
        <v>0.11959131260119479</v>
      </c>
      <c r="F6" s="157">
        <v>1231</v>
      </c>
      <c r="G6" s="124">
        <v>8.0425976741147265E-2</v>
      </c>
      <c r="H6" s="142">
        <v>0.74004874086108852</v>
      </c>
      <c r="J6" s="79"/>
      <c r="K6" s="79"/>
      <c r="L6" s="79"/>
    </row>
    <row r="7" spans="2:12">
      <c r="B7" s="151">
        <v>3</v>
      </c>
      <c r="C7" s="152" t="s">
        <v>89</v>
      </c>
      <c r="D7" s="157">
        <v>1569</v>
      </c>
      <c r="E7" s="123">
        <v>8.7599799006197313E-2</v>
      </c>
      <c r="F7" s="157">
        <v>2319</v>
      </c>
      <c r="G7" s="124">
        <v>0.15150921207369658</v>
      </c>
      <c r="H7" s="142">
        <v>-0.32341526520051744</v>
      </c>
      <c r="J7" s="79"/>
      <c r="K7" s="79"/>
      <c r="L7" s="79"/>
    </row>
    <row r="8" spans="2:12">
      <c r="B8" s="151">
        <v>4</v>
      </c>
      <c r="C8" s="152" t="s">
        <v>86</v>
      </c>
      <c r="D8" s="157">
        <v>1115</v>
      </c>
      <c r="E8" s="123">
        <v>6.2252247222377308E-2</v>
      </c>
      <c r="F8" s="157">
        <v>855</v>
      </c>
      <c r="G8" s="124">
        <v>5.5860446883575068E-2</v>
      </c>
      <c r="H8" s="142">
        <v>0.30409356725146197</v>
      </c>
      <c r="J8" s="79"/>
      <c r="K8" s="79"/>
      <c r="L8" s="79"/>
    </row>
    <row r="9" spans="2:12">
      <c r="B9" s="151">
        <v>5</v>
      </c>
      <c r="C9" s="152" t="s">
        <v>39</v>
      </c>
      <c r="D9" s="157">
        <v>985</v>
      </c>
      <c r="E9" s="123">
        <v>5.4994137680754847E-2</v>
      </c>
      <c r="F9" s="157">
        <v>1303</v>
      </c>
      <c r="G9" s="172">
        <v>8.5130014373448318E-2</v>
      </c>
      <c r="H9" s="142">
        <v>-0.24405218726016886</v>
      </c>
      <c r="J9" s="79"/>
      <c r="K9" s="79"/>
      <c r="L9" s="79"/>
    </row>
    <row r="10" spans="2:12">
      <c r="B10" s="151">
        <v>6</v>
      </c>
      <c r="C10" s="152" t="s">
        <v>56</v>
      </c>
      <c r="D10" s="157">
        <v>961</v>
      </c>
      <c r="E10" s="123">
        <v>5.365417899614762E-2</v>
      </c>
      <c r="F10" s="157">
        <v>885</v>
      </c>
      <c r="G10" s="172">
        <v>5.7820462563700513E-2</v>
      </c>
      <c r="H10" s="142">
        <v>8.5875706214689318E-2</v>
      </c>
      <c r="J10" s="79"/>
      <c r="K10" s="79"/>
      <c r="L10" s="79"/>
    </row>
    <row r="11" spans="2:12">
      <c r="B11" s="151">
        <v>7</v>
      </c>
      <c r="C11" s="152" t="s">
        <v>139</v>
      </c>
      <c r="D11" s="157">
        <v>765</v>
      </c>
      <c r="E11" s="123">
        <v>4.2711183071855285E-2</v>
      </c>
      <c r="F11" s="157">
        <v>601</v>
      </c>
      <c r="G11" s="124">
        <v>3.9265647458512999E-2</v>
      </c>
      <c r="H11" s="142">
        <v>0.27287853577371046</v>
      </c>
      <c r="J11" s="79"/>
      <c r="K11" s="79"/>
      <c r="L11" s="79"/>
    </row>
    <row r="12" spans="2:12">
      <c r="B12" s="151">
        <v>8</v>
      </c>
      <c r="C12" s="152" t="s">
        <v>102</v>
      </c>
      <c r="D12" s="157">
        <v>749</v>
      </c>
      <c r="E12" s="123">
        <v>4.1817877282117132E-2</v>
      </c>
      <c r="F12" s="157">
        <v>382</v>
      </c>
      <c r="G12" s="124">
        <v>2.4957532993597282E-2</v>
      </c>
      <c r="H12" s="142">
        <v>0.96073298429319376</v>
      </c>
      <c r="J12" s="79"/>
      <c r="K12" s="79"/>
      <c r="L12" s="79"/>
    </row>
    <row r="13" spans="2:12">
      <c r="B13" s="151">
        <v>9</v>
      </c>
      <c r="C13" s="152" t="s">
        <v>144</v>
      </c>
      <c r="D13" s="157">
        <v>380</v>
      </c>
      <c r="E13" s="123">
        <v>2.1216012506281055E-2</v>
      </c>
      <c r="F13" s="157">
        <v>49</v>
      </c>
      <c r="G13" s="124">
        <v>3.2013589442048871E-3</v>
      </c>
      <c r="H13" s="142">
        <v>6.7551020408163263</v>
      </c>
      <c r="J13" s="79"/>
      <c r="K13" s="79"/>
      <c r="L13" s="79"/>
    </row>
    <row r="14" spans="2:12" ht="12.75" customHeight="1">
      <c r="B14" s="158">
        <v>10</v>
      </c>
      <c r="C14" s="159" t="s">
        <v>141</v>
      </c>
      <c r="D14" s="160">
        <v>377</v>
      </c>
      <c r="E14" s="161">
        <v>2.1048517670705154E-2</v>
      </c>
      <c r="F14" s="160">
        <v>56</v>
      </c>
      <c r="G14" s="162">
        <v>3.6586959362341566E-3</v>
      </c>
      <c r="H14" s="163">
        <v>5.7321428571428568</v>
      </c>
      <c r="J14" s="79"/>
      <c r="K14" s="79"/>
      <c r="L14" s="79"/>
    </row>
    <row r="15" spans="2:12">
      <c r="B15" s="208" t="s">
        <v>43</v>
      </c>
      <c r="C15" s="209"/>
      <c r="D15" s="171">
        <v>14629</v>
      </c>
      <c r="E15" s="113">
        <v>0.81676064987996211</v>
      </c>
      <c r="F15" s="114">
        <v>12288</v>
      </c>
      <c r="G15" s="113">
        <v>0.80282242257938075</v>
      </c>
      <c r="H15" s="103">
        <v>0.19051106770833326</v>
      </c>
    </row>
    <row r="16" spans="2:12">
      <c r="B16" s="210" t="s">
        <v>44</v>
      </c>
      <c r="C16" s="210"/>
      <c r="D16" s="114">
        <v>3282</v>
      </c>
      <c r="E16" s="113">
        <v>0.18323935012003797</v>
      </c>
      <c r="F16" s="114">
        <v>3018</v>
      </c>
      <c r="G16" s="113">
        <v>0.19717757742061937</v>
      </c>
      <c r="H16" s="103">
        <v>8.74751491053678E-2</v>
      </c>
      <c r="I16" s="155"/>
    </row>
    <row r="17" spans="2:8">
      <c r="B17" s="211" t="s">
        <v>18</v>
      </c>
      <c r="C17" s="211"/>
      <c r="D17" s="153">
        <v>17911</v>
      </c>
      <c r="E17" s="146">
        <v>0.99999999999999933</v>
      </c>
      <c r="F17" s="153">
        <v>15306</v>
      </c>
      <c r="G17" s="147">
        <v>0.99999999999999933</v>
      </c>
      <c r="H17" s="173">
        <v>0.17019469489089256</v>
      </c>
    </row>
    <row r="18" spans="2:8" ht="12.75" customHeight="1">
      <c r="B18" s="219" t="s">
        <v>88</v>
      </c>
      <c r="C18" s="219"/>
      <c r="D18" s="219"/>
      <c r="E18" s="219"/>
      <c r="F18" s="219"/>
      <c r="G18" s="219"/>
      <c r="H18" s="219"/>
    </row>
    <row r="19" spans="2:8">
      <c r="B19" s="218" t="s">
        <v>78</v>
      </c>
      <c r="C19" s="218"/>
      <c r="D19" s="218"/>
      <c r="E19" s="218"/>
      <c r="F19" s="218"/>
      <c r="G19" s="218"/>
      <c r="H19" s="218"/>
    </row>
    <row r="20" spans="2:8">
      <c r="B20" s="218"/>
      <c r="C20" s="218"/>
      <c r="D20" s="218"/>
      <c r="E20" s="218"/>
      <c r="F20" s="218"/>
      <c r="G20" s="218"/>
      <c r="H20" s="218"/>
    </row>
    <row r="22" spans="2:8">
      <c r="C22" s="80"/>
    </row>
    <row r="27" spans="2:8">
      <c r="C27" s="80"/>
    </row>
    <row r="29" spans="2:8">
      <c r="C29" s="80"/>
    </row>
    <row r="34" spans="3:3">
      <c r="C34" s="80"/>
    </row>
    <row r="40" spans="3:3">
      <c r="C40" s="80"/>
    </row>
    <row r="44" spans="3:3">
      <c r="C44" s="80"/>
    </row>
    <row r="48" spans="3:3">
      <c r="C48" s="80"/>
    </row>
    <row r="53" spans="3:3">
      <c r="C53" s="80"/>
    </row>
    <row r="59" spans="3:3">
      <c r="C59" s="80"/>
    </row>
    <row r="72" spans="3:3">
      <c r="C72" s="80"/>
    </row>
    <row r="96" spans="3:3">
      <c r="C96" s="80"/>
    </row>
    <row r="108" spans="3:3">
      <c r="C108" s="80"/>
    </row>
    <row r="111" spans="3:3">
      <c r="C111" s="80"/>
    </row>
    <row r="112" spans="3:3">
      <c r="C112" s="80"/>
    </row>
    <row r="115" spans="3:3">
      <c r="C115" s="80"/>
    </row>
  </sheetData>
  <mergeCells count="11">
    <mergeCell ref="B1:H1"/>
    <mergeCell ref="I2:L2"/>
    <mergeCell ref="B15:C15"/>
    <mergeCell ref="B2:H2"/>
    <mergeCell ref="B19:H20"/>
    <mergeCell ref="B3:B4"/>
    <mergeCell ref="C3:C4"/>
    <mergeCell ref="D3:H3"/>
    <mergeCell ref="B16:C16"/>
    <mergeCell ref="B17:C17"/>
    <mergeCell ref="B18:H18"/>
  </mergeCells>
  <phoneticPr fontId="38" type="noConversion"/>
  <conditionalFormatting sqref="H15:H16">
    <cfRule type="cellIs" dxfId="7" priority="50" operator="lessThan">
      <formula>0</formula>
    </cfRule>
  </conditionalFormatting>
  <conditionalFormatting sqref="H15:H16">
    <cfRule type="cellIs" dxfId="6" priority="49" stopIfTrue="1" operator="lessThan">
      <formula>0</formula>
    </cfRule>
  </conditionalFormatting>
  <conditionalFormatting sqref="H5:H9">
    <cfRule type="cellIs" dxfId="5" priority="6" operator="lessThan">
      <formula>0</formula>
    </cfRule>
  </conditionalFormatting>
  <conditionalFormatting sqref="H10:H14">
    <cfRule type="cellIs" dxfId="4" priority="5" operator="lessThan">
      <formula>0</formula>
    </cfRule>
  </conditionalFormatting>
  <conditionalFormatting sqref="E5:E14 G5:H14">
    <cfRule type="cellIs" dxfId="3" priority="4" operator="equal">
      <formula>0</formula>
    </cfRule>
  </conditionalFormatting>
  <conditionalFormatting sqref="D5:D14">
    <cfRule type="cellIs" dxfId="2" priority="3" operator="equal">
      <formula>0</formula>
    </cfRule>
  </conditionalFormatting>
  <conditionalFormatting sqref="F5:F14">
    <cfRule type="cellIs" dxfId="1" priority="2" operator="equal">
      <formula>0</formula>
    </cfRule>
  </conditionalFormatting>
  <conditionalFormatting sqref="H17">
    <cfRule type="cellIs" dxfId="0" priority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9">
    <pageSetUpPr fitToPage="1"/>
  </sheetPr>
  <dimension ref="A1:AH37"/>
  <sheetViews>
    <sheetView showGridLines="0" zoomScale="95" zoomScaleNormal="95" workbookViewId="0">
      <selection sqref="A1:N1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140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174" t="s">
        <v>131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T1" s="174" t="s">
        <v>94</v>
      </c>
      <c r="U1" s="174"/>
      <c r="V1" s="174"/>
      <c r="W1" s="174"/>
      <c r="X1" s="174"/>
      <c r="Y1" s="174"/>
      <c r="Z1" s="174"/>
      <c r="AA1" s="174"/>
      <c r="AB1" s="174"/>
      <c r="AC1" s="174"/>
      <c r="AD1" s="174"/>
      <c r="AE1" s="174"/>
      <c r="AF1" s="174"/>
      <c r="AG1" s="174"/>
    </row>
    <row r="2" spans="1:34" ht="15.75" customHeight="1">
      <c r="A2" s="22" t="s">
        <v>19</v>
      </c>
      <c r="B2" s="125" t="s">
        <v>6</v>
      </c>
      <c r="C2" s="126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22" t="s">
        <v>19</v>
      </c>
      <c r="U2" s="23" t="s">
        <v>6</v>
      </c>
      <c r="V2" s="23" t="s">
        <v>22</v>
      </c>
      <c r="W2" s="1" t="s">
        <v>8</v>
      </c>
      <c r="X2" s="1" t="s">
        <v>9</v>
      </c>
      <c r="Y2" s="127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4" ht="15.75" customHeight="1">
      <c r="A3" s="70" t="s">
        <v>20</v>
      </c>
      <c r="B3" s="1">
        <v>1947</v>
      </c>
      <c r="C3" s="1">
        <v>4296</v>
      </c>
      <c r="D3" s="1">
        <v>7650</v>
      </c>
      <c r="E3" s="1">
        <v>9885</v>
      </c>
      <c r="F3" s="1">
        <v>7608</v>
      </c>
      <c r="G3" s="1">
        <v>7260</v>
      </c>
      <c r="H3" s="1">
        <v>7667</v>
      </c>
      <c r="I3" s="1">
        <v>5996</v>
      </c>
      <c r="J3" s="1">
        <v>4356</v>
      </c>
      <c r="K3" s="1">
        <v>3645</v>
      </c>
      <c r="L3" s="1"/>
      <c r="M3" s="1"/>
      <c r="N3" s="1">
        <v>60310</v>
      </c>
      <c r="O3" s="11">
        <v>0.87302046842882375</v>
      </c>
      <c r="T3" s="16" t="s">
        <v>20</v>
      </c>
      <c r="U3" s="1">
        <v>2127</v>
      </c>
      <c r="V3" s="1">
        <v>2579</v>
      </c>
      <c r="W3" s="1">
        <v>5774</v>
      </c>
      <c r="X3" s="1">
        <v>10189</v>
      </c>
      <c r="Y3" s="1">
        <v>8677</v>
      </c>
      <c r="Z3" s="1">
        <v>7427</v>
      </c>
      <c r="AA3" s="1">
        <v>6734</v>
      </c>
      <c r="AB3" s="1">
        <v>6165</v>
      </c>
      <c r="AC3" s="1">
        <v>4011</v>
      </c>
      <c r="AD3" s="1">
        <v>3339</v>
      </c>
      <c r="AE3" s="1">
        <v>2206</v>
      </c>
      <c r="AF3" s="1">
        <v>1935</v>
      </c>
      <c r="AG3" s="1">
        <v>61163</v>
      </c>
    </row>
    <row r="4" spans="1:34" ht="15.75" customHeight="1">
      <c r="A4" s="71" t="s">
        <v>21</v>
      </c>
      <c r="B4" s="1">
        <v>313</v>
      </c>
      <c r="C4" s="1">
        <v>461</v>
      </c>
      <c r="D4" s="1">
        <v>786</v>
      </c>
      <c r="E4" s="1">
        <v>1119</v>
      </c>
      <c r="F4" s="1">
        <v>1059</v>
      </c>
      <c r="G4" s="1">
        <v>1177</v>
      </c>
      <c r="H4" s="1">
        <v>1311</v>
      </c>
      <c r="I4" s="1">
        <v>1162</v>
      </c>
      <c r="J4" s="1">
        <v>767</v>
      </c>
      <c r="K4" s="1">
        <v>617</v>
      </c>
      <c r="L4" s="1"/>
      <c r="M4" s="1"/>
      <c r="N4" s="1">
        <v>8772</v>
      </c>
      <c r="O4" s="11">
        <v>0.12697953157117628</v>
      </c>
      <c r="T4" s="16" t="s">
        <v>21</v>
      </c>
      <c r="U4" s="1">
        <v>345</v>
      </c>
      <c r="V4" s="1">
        <v>373</v>
      </c>
      <c r="W4" s="1">
        <v>557</v>
      </c>
      <c r="X4" s="1">
        <v>1028</v>
      </c>
      <c r="Y4" s="1">
        <v>1184</v>
      </c>
      <c r="Z4" s="1">
        <v>1172</v>
      </c>
      <c r="AA4" s="1">
        <v>1200</v>
      </c>
      <c r="AB4" s="1">
        <v>1229</v>
      </c>
      <c r="AC4" s="1">
        <v>746</v>
      </c>
      <c r="AD4" s="1">
        <v>579</v>
      </c>
      <c r="AE4" s="1">
        <v>376</v>
      </c>
      <c r="AF4" s="1">
        <v>235</v>
      </c>
      <c r="AG4" s="1">
        <v>9024</v>
      </c>
    </row>
    <row r="5" spans="1:34">
      <c r="A5" s="28" t="s">
        <v>118</v>
      </c>
      <c r="B5" s="5">
        <v>2260</v>
      </c>
      <c r="C5" s="5">
        <v>4757</v>
      </c>
      <c r="D5" s="5">
        <v>8436</v>
      </c>
      <c r="E5" s="5">
        <v>11004</v>
      </c>
      <c r="F5" s="5">
        <v>8667</v>
      </c>
      <c r="G5" s="5">
        <v>8437</v>
      </c>
      <c r="H5" s="5">
        <v>8978</v>
      </c>
      <c r="I5" s="5">
        <v>7158</v>
      </c>
      <c r="J5" s="5">
        <v>5123</v>
      </c>
      <c r="K5" s="5">
        <v>4262</v>
      </c>
      <c r="L5" s="5"/>
      <c r="M5" s="5"/>
      <c r="N5" s="5">
        <v>69082</v>
      </c>
      <c r="O5" s="11">
        <v>1</v>
      </c>
      <c r="T5" s="16" t="s">
        <v>91</v>
      </c>
      <c r="U5" s="1">
        <v>2472</v>
      </c>
      <c r="V5" s="1">
        <v>2952</v>
      </c>
      <c r="W5" s="1">
        <v>6331</v>
      </c>
      <c r="X5" s="1">
        <v>11217</v>
      </c>
      <c r="Y5" s="1">
        <v>9861</v>
      </c>
      <c r="Z5" s="1">
        <v>8599</v>
      </c>
      <c r="AA5" s="1">
        <v>7934</v>
      </c>
      <c r="AB5" s="1">
        <v>7394</v>
      </c>
      <c r="AC5" s="1">
        <v>4757</v>
      </c>
      <c r="AD5" s="1">
        <v>3918</v>
      </c>
      <c r="AE5" s="1">
        <v>2582</v>
      </c>
      <c r="AF5" s="1">
        <v>2170</v>
      </c>
      <c r="AG5" s="1">
        <v>70187</v>
      </c>
    </row>
    <row r="6" spans="1:34" ht="15.75" customHeight="1">
      <c r="A6" s="144" t="s">
        <v>119</v>
      </c>
      <c r="B6" s="24">
        <v>4.1474654377880116E-2</v>
      </c>
      <c r="C6" s="24">
        <v>1.104867256637168</v>
      </c>
      <c r="D6" s="24">
        <v>0.7733865881858315</v>
      </c>
      <c r="E6" s="24">
        <v>0.30440967283072551</v>
      </c>
      <c r="F6" s="24">
        <v>-0.21237731733914944</v>
      </c>
      <c r="G6" s="24">
        <v>-2.6537440867658968E-2</v>
      </c>
      <c r="H6" s="24">
        <v>6.4122318359606467E-2</v>
      </c>
      <c r="I6" s="24">
        <v>-0.20271775451102692</v>
      </c>
      <c r="J6" s="24">
        <v>-0.28429728974573898</v>
      </c>
      <c r="K6" s="24">
        <v>-0.16806558657036896</v>
      </c>
      <c r="L6" s="24"/>
      <c r="M6" s="24"/>
      <c r="N6" s="25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4" ht="15.75" customHeight="1">
      <c r="A7" s="21" t="s">
        <v>120</v>
      </c>
      <c r="B7" s="26">
        <v>-8.5760517799352787E-2</v>
      </c>
      <c r="C7" s="26">
        <v>0.61144986449864502</v>
      </c>
      <c r="D7" s="26">
        <v>0.33249091770652339</v>
      </c>
      <c r="E7" s="26">
        <v>-1.8989034501203483E-2</v>
      </c>
      <c r="F7" s="26">
        <v>-0.12108305445695167</v>
      </c>
      <c r="G7" s="26">
        <v>-1.8839399930224432E-2</v>
      </c>
      <c r="H7" s="26">
        <v>0.13158558104360973</v>
      </c>
      <c r="I7" s="26">
        <v>-3.1917771165810072E-2</v>
      </c>
      <c r="J7" s="26">
        <v>7.693924742484759E-2</v>
      </c>
      <c r="K7" s="26">
        <v>8.7799897907095525E-2</v>
      </c>
      <c r="L7" s="26"/>
      <c r="M7" s="26"/>
      <c r="N7" s="26">
        <v>5.5734698555818696E-2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4">
      <c r="A8" s="17"/>
      <c r="B8" s="18"/>
      <c r="C8" s="17"/>
      <c r="D8" s="17"/>
      <c r="E8" s="17"/>
      <c r="N8" s="19"/>
      <c r="T8" s="62"/>
      <c r="U8" s="17"/>
      <c r="V8" s="17"/>
      <c r="AA8" s="3"/>
    </row>
    <row r="9" spans="1:34" ht="28.5" customHeight="1">
      <c r="A9" s="176" t="s">
        <v>19</v>
      </c>
      <c r="B9" s="178" t="s">
        <v>147</v>
      </c>
      <c r="C9" s="179"/>
      <c r="D9" s="180" t="s">
        <v>5</v>
      </c>
      <c r="E9" s="182" t="s">
        <v>149</v>
      </c>
      <c r="F9" s="183"/>
      <c r="G9" s="187" t="s">
        <v>5</v>
      </c>
      <c r="N9" s="19"/>
      <c r="T9" s="62"/>
      <c r="U9" s="17"/>
      <c r="V9" s="17"/>
      <c r="AA9" s="3"/>
    </row>
    <row r="10" spans="1:34" ht="26.25" customHeight="1">
      <c r="A10" s="177"/>
      <c r="B10" s="59">
        <v>2019</v>
      </c>
      <c r="C10" s="59">
        <v>2018</v>
      </c>
      <c r="D10" s="181"/>
      <c r="E10" s="59">
        <v>2019</v>
      </c>
      <c r="F10" s="59">
        <v>2018</v>
      </c>
      <c r="G10" s="184"/>
      <c r="H10" s="3"/>
      <c r="N10" s="19"/>
      <c r="T10" s="63"/>
      <c r="U10" s="63"/>
      <c r="V10" s="63"/>
      <c r="AA10" s="3"/>
    </row>
    <row r="11" spans="1:34" ht="20.25" customHeight="1">
      <c r="A11" s="16" t="s">
        <v>20</v>
      </c>
      <c r="B11" s="21">
        <v>3645</v>
      </c>
      <c r="C11" s="21">
        <v>3339</v>
      </c>
      <c r="D11" s="20">
        <v>9.1644204851752065E-2</v>
      </c>
      <c r="E11" s="21">
        <v>60310</v>
      </c>
      <c r="F11" s="16">
        <v>57022</v>
      </c>
      <c r="G11" s="20">
        <v>5.7661955034898904E-2</v>
      </c>
      <c r="H11" s="3"/>
      <c r="N11" s="19"/>
      <c r="T11" s="64"/>
      <c r="U11" s="64"/>
      <c r="V11" s="64"/>
      <c r="W11" s="65"/>
      <c r="X11" s="65"/>
      <c r="Y11" s="17"/>
      <c r="AG11" s="19"/>
      <c r="AH11" s="11"/>
    </row>
    <row r="12" spans="1:34" ht="20.25" customHeight="1">
      <c r="A12" s="16" t="s">
        <v>21</v>
      </c>
      <c r="B12" s="21">
        <v>617</v>
      </c>
      <c r="C12" s="21">
        <v>579</v>
      </c>
      <c r="D12" s="20">
        <v>6.563039723661479E-2</v>
      </c>
      <c r="E12" s="21">
        <v>8772</v>
      </c>
      <c r="F12" s="16">
        <v>8413</v>
      </c>
      <c r="G12" s="20">
        <v>4.2672055152739752E-2</v>
      </c>
      <c r="N12" s="19"/>
      <c r="Q12" s="31"/>
      <c r="T12" s="64"/>
      <c r="U12" s="64"/>
      <c r="V12" s="64"/>
      <c r="W12" s="65"/>
      <c r="X12" s="65"/>
      <c r="Y12" s="17"/>
      <c r="AG12" s="19"/>
      <c r="AH12" s="11"/>
    </row>
    <row r="13" spans="1:34" ht="20.25" customHeight="1">
      <c r="A13" s="68" t="s">
        <v>18</v>
      </c>
      <c r="B13" s="21">
        <v>4262</v>
      </c>
      <c r="C13" s="21">
        <v>3918</v>
      </c>
      <c r="D13" s="20">
        <v>8.7799897907095525E-2</v>
      </c>
      <c r="E13" s="21">
        <v>69082</v>
      </c>
      <c r="F13" s="21">
        <v>65435</v>
      </c>
      <c r="G13" s="20">
        <v>5.5734698555818696E-2</v>
      </c>
      <c r="N13" s="19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7"/>
    </row>
    <row r="14" spans="1:34">
      <c r="A14" s="17"/>
      <c r="B14" s="18"/>
      <c r="C14" s="17"/>
      <c r="D14" s="17"/>
      <c r="E14" s="17"/>
      <c r="N14" s="19"/>
    </row>
    <row r="15" spans="1:34">
      <c r="A15" s="17"/>
      <c r="B15" s="18"/>
      <c r="C15" s="17"/>
      <c r="D15" s="17"/>
      <c r="E15" s="17"/>
      <c r="N15" s="19"/>
    </row>
    <row r="16" spans="1:34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88</v>
      </c>
    </row>
    <row r="37" spans="1:1">
      <c r="A37" s="8" t="s">
        <v>80</v>
      </c>
    </row>
  </sheetData>
  <mergeCells count="7">
    <mergeCell ref="A1:N1"/>
    <mergeCell ref="T1:AG1"/>
    <mergeCell ref="A9:A10"/>
    <mergeCell ref="B9:C9"/>
    <mergeCell ref="D9:D10"/>
    <mergeCell ref="E9:F9"/>
    <mergeCell ref="G9:G10"/>
  </mergeCells>
  <phoneticPr fontId="4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4">
    <pageSetUpPr fitToPage="1"/>
  </sheetPr>
  <dimension ref="A2:R53"/>
  <sheetViews>
    <sheetView showGridLines="0" zoomScaleNormal="100" workbookViewId="0"/>
  </sheetViews>
  <sheetFormatPr defaultRowHeight="12.75"/>
  <cols>
    <col min="1" max="1" width="18.28515625" customWidth="1"/>
    <col min="2" max="14" width="9.28515625" customWidth="1"/>
    <col min="15" max="15" width="12" customWidth="1"/>
    <col min="16" max="16" width="12.28515625" bestFit="1" customWidth="1"/>
    <col min="18" max="18" width="9.28515625" bestFit="1" customWidth="1"/>
  </cols>
  <sheetData>
    <row r="2" spans="1:18" ht="25.5" customHeight="1">
      <c r="A2" s="188" t="s">
        <v>140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6"/>
    </row>
    <row r="3" spans="1:18" ht="21" customHeight="1">
      <c r="A3" s="223" t="s">
        <v>4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10"/>
    </row>
    <row r="4" spans="1:18" ht="13.5" customHeight="1">
      <c r="A4" s="48"/>
      <c r="B4" s="48" t="s">
        <v>6</v>
      </c>
      <c r="C4" s="49" t="s">
        <v>7</v>
      </c>
      <c r="D4" s="49" t="s">
        <v>8</v>
      </c>
      <c r="E4" s="49" t="s">
        <v>9</v>
      </c>
      <c r="F4" s="48" t="s">
        <v>10</v>
      </c>
      <c r="G4" s="48" t="s">
        <v>11</v>
      </c>
      <c r="H4" s="48" t="s">
        <v>12</v>
      </c>
      <c r="I4" s="48" t="s">
        <v>13</v>
      </c>
      <c r="J4" s="48" t="s">
        <v>14</v>
      </c>
      <c r="K4" s="48" t="s">
        <v>15</v>
      </c>
      <c r="L4" s="48" t="s">
        <v>16</v>
      </c>
      <c r="M4" s="50" t="s">
        <v>17</v>
      </c>
      <c r="N4" s="48" t="s">
        <v>18</v>
      </c>
      <c r="O4" s="9"/>
      <c r="R4" s="31"/>
    </row>
    <row r="5" spans="1:18" ht="13.5" customHeight="1">
      <c r="A5" s="128" t="s">
        <v>95</v>
      </c>
      <c r="B5" s="220"/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222"/>
      <c r="O5" s="9"/>
      <c r="R5" s="31"/>
    </row>
    <row r="6" spans="1:18" ht="13.5" customHeight="1">
      <c r="A6" s="128" t="s">
        <v>96</v>
      </c>
      <c r="B6" s="48">
        <v>362</v>
      </c>
      <c r="C6" s="48">
        <v>506</v>
      </c>
      <c r="D6" s="48">
        <v>1225</v>
      </c>
      <c r="E6" s="48">
        <v>2249</v>
      </c>
      <c r="F6" s="48">
        <v>2004</v>
      </c>
      <c r="G6" s="48">
        <v>1986</v>
      </c>
      <c r="H6" s="48">
        <v>1629</v>
      </c>
      <c r="I6" s="48">
        <v>1452</v>
      </c>
      <c r="J6" s="48">
        <v>1040</v>
      </c>
      <c r="K6" s="48">
        <v>841</v>
      </c>
      <c r="L6" s="48">
        <v>555</v>
      </c>
      <c r="M6" s="48">
        <v>675</v>
      </c>
      <c r="N6" s="48">
        <v>14524</v>
      </c>
      <c r="O6" s="9"/>
      <c r="R6" s="31"/>
    </row>
    <row r="7" spans="1:18" ht="13.5" customHeight="1">
      <c r="A7" s="128" t="s">
        <v>97</v>
      </c>
      <c r="B7" s="48">
        <v>2127</v>
      </c>
      <c r="C7" s="48">
        <v>2579</v>
      </c>
      <c r="D7" s="48">
        <v>5774</v>
      </c>
      <c r="E7" s="48">
        <v>10189</v>
      </c>
      <c r="F7" s="48">
        <v>8677</v>
      </c>
      <c r="G7" s="48">
        <v>7427</v>
      </c>
      <c r="H7" s="48">
        <v>6734</v>
      </c>
      <c r="I7" s="48">
        <v>6165</v>
      </c>
      <c r="J7" s="48">
        <v>4011</v>
      </c>
      <c r="K7" s="48">
        <v>3339</v>
      </c>
      <c r="L7" s="48">
        <v>2206</v>
      </c>
      <c r="M7" s="48">
        <v>1935</v>
      </c>
      <c r="N7" s="48">
        <v>61163</v>
      </c>
      <c r="O7" s="9"/>
      <c r="R7" s="31"/>
    </row>
    <row r="8" spans="1:18" ht="13.5" customHeight="1">
      <c r="A8" s="51" t="s">
        <v>98</v>
      </c>
      <c r="B8" s="51">
        <v>2489</v>
      </c>
      <c r="C8" s="51">
        <v>3085</v>
      </c>
      <c r="D8" s="51">
        <v>6999</v>
      </c>
      <c r="E8" s="51">
        <v>12438</v>
      </c>
      <c r="F8" s="51">
        <v>10681</v>
      </c>
      <c r="G8" s="51">
        <v>9413</v>
      </c>
      <c r="H8" s="51">
        <v>8363</v>
      </c>
      <c r="I8" s="51">
        <v>7617</v>
      </c>
      <c r="J8" s="51">
        <v>5051</v>
      </c>
      <c r="K8" s="51">
        <v>4180</v>
      </c>
      <c r="L8" s="51">
        <v>2761</v>
      </c>
      <c r="M8" s="51">
        <v>2610</v>
      </c>
      <c r="N8" s="51">
        <v>75687</v>
      </c>
      <c r="O8" s="9"/>
      <c r="R8" s="31"/>
    </row>
    <row r="9" spans="1:18" ht="13.5" customHeight="1">
      <c r="A9" s="128" t="s">
        <v>132</v>
      </c>
      <c r="B9" s="220"/>
      <c r="C9" s="221"/>
      <c r="D9" s="221"/>
      <c r="E9" s="221"/>
      <c r="F9" s="221"/>
      <c r="G9" s="221"/>
      <c r="H9" s="221"/>
      <c r="I9" s="221"/>
      <c r="J9" s="221"/>
      <c r="K9" s="221"/>
      <c r="L9" s="221"/>
      <c r="M9" s="221"/>
      <c r="N9" s="222"/>
      <c r="O9" s="9"/>
      <c r="R9" s="31"/>
    </row>
    <row r="10" spans="1:18">
      <c r="A10" s="128" t="s">
        <v>133</v>
      </c>
      <c r="B10" s="52">
        <v>460</v>
      </c>
      <c r="C10" s="52">
        <v>893</v>
      </c>
      <c r="D10" s="52">
        <v>2168</v>
      </c>
      <c r="E10" s="52">
        <v>3126</v>
      </c>
      <c r="F10" s="52">
        <v>2483</v>
      </c>
      <c r="G10" s="52">
        <v>2401</v>
      </c>
      <c r="H10" s="52">
        <v>2338</v>
      </c>
      <c r="I10" s="52">
        <v>1771</v>
      </c>
      <c r="J10" s="52">
        <v>1224</v>
      </c>
      <c r="K10" s="52">
        <v>881</v>
      </c>
      <c r="L10" s="52"/>
      <c r="M10" s="52"/>
      <c r="N10" s="52">
        <v>17745</v>
      </c>
      <c r="O10" s="9"/>
      <c r="R10" s="31"/>
    </row>
    <row r="11" spans="1:18" s="15" customFormat="1">
      <c r="A11" s="128" t="s">
        <v>134</v>
      </c>
      <c r="B11" s="48">
        <v>1947</v>
      </c>
      <c r="C11" s="48">
        <v>4296</v>
      </c>
      <c r="D11" s="48">
        <v>7650</v>
      </c>
      <c r="E11" s="48">
        <v>9885</v>
      </c>
      <c r="F11" s="48">
        <v>7608</v>
      </c>
      <c r="G11" s="48">
        <v>7260</v>
      </c>
      <c r="H11" s="48">
        <v>7667</v>
      </c>
      <c r="I11" s="48">
        <v>5996</v>
      </c>
      <c r="J11" s="48">
        <v>4356</v>
      </c>
      <c r="K11" s="48">
        <v>3645</v>
      </c>
      <c r="L11" s="48"/>
      <c r="M11" s="48"/>
      <c r="N11" s="48">
        <v>60310</v>
      </c>
      <c r="O11" s="14"/>
      <c r="R11" s="31"/>
    </row>
    <row r="12" spans="1:18">
      <c r="A12" s="51" t="s">
        <v>135</v>
      </c>
      <c r="B12" s="53">
        <v>2407</v>
      </c>
      <c r="C12" s="53">
        <v>5189</v>
      </c>
      <c r="D12" s="53">
        <v>9818</v>
      </c>
      <c r="E12" s="53">
        <v>13011</v>
      </c>
      <c r="F12" s="53">
        <v>10091</v>
      </c>
      <c r="G12" s="53">
        <v>9661</v>
      </c>
      <c r="H12" s="53">
        <v>10005</v>
      </c>
      <c r="I12" s="53">
        <v>7767</v>
      </c>
      <c r="J12" s="53">
        <v>5580</v>
      </c>
      <c r="K12" s="53">
        <v>4526</v>
      </c>
      <c r="L12" s="53"/>
      <c r="M12" s="53"/>
      <c r="N12" s="53">
        <v>78055</v>
      </c>
      <c r="O12" s="11"/>
      <c r="R12" s="31"/>
    </row>
    <row r="13" spans="1:18">
      <c r="A13" s="54" t="s">
        <v>32</v>
      </c>
      <c r="B13" s="55">
        <v>-3.2944957814383335E-2</v>
      </c>
      <c r="C13" s="55">
        <v>0.68200972447325769</v>
      </c>
      <c r="D13" s="55">
        <v>0.40277182454636384</v>
      </c>
      <c r="E13" s="55">
        <v>4.6068499758803672E-2</v>
      </c>
      <c r="F13" s="55">
        <v>-5.5238273569890417E-2</v>
      </c>
      <c r="G13" s="55">
        <v>2.6346542016360441E-2</v>
      </c>
      <c r="H13" s="55">
        <v>0.19634102594762637</v>
      </c>
      <c r="I13" s="55">
        <v>1.9692792437967732E-2</v>
      </c>
      <c r="J13" s="55">
        <v>0.10473173628984367</v>
      </c>
      <c r="K13" s="55">
        <v>8.2775119617224835E-2</v>
      </c>
      <c r="L13" s="55"/>
      <c r="M13" s="55"/>
      <c r="N13" s="55">
        <v>0.11006029922066096</v>
      </c>
      <c r="P13" s="61"/>
      <c r="R13" s="31"/>
    </row>
    <row r="14" spans="1:18">
      <c r="A14" s="54" t="s">
        <v>31</v>
      </c>
      <c r="B14" s="55">
        <v>0.27071823204419898</v>
      </c>
      <c r="C14" s="55">
        <v>0.7648221343873518</v>
      </c>
      <c r="D14" s="55">
        <v>0.76979591836734684</v>
      </c>
      <c r="E14" s="55">
        <v>0.38995108937305467</v>
      </c>
      <c r="F14" s="55">
        <v>0.23902195608782439</v>
      </c>
      <c r="G14" s="55">
        <v>0.20896273917421948</v>
      </c>
      <c r="H14" s="55">
        <v>0.43523634131368949</v>
      </c>
      <c r="I14" s="55">
        <v>0.21969696969696972</v>
      </c>
      <c r="J14" s="55">
        <v>0.17692307692307696</v>
      </c>
      <c r="K14" s="55">
        <v>4.7562425683709941E-2</v>
      </c>
      <c r="L14" s="55"/>
      <c r="M14" s="55"/>
      <c r="N14" s="55">
        <v>0.33481269745749964</v>
      </c>
      <c r="R14" s="31"/>
    </row>
    <row r="15" spans="1:18">
      <c r="A15" s="54" t="s">
        <v>34</v>
      </c>
      <c r="B15" s="55">
        <v>-8.462623413258108E-2</v>
      </c>
      <c r="C15" s="55">
        <v>0.66576192322605654</v>
      </c>
      <c r="D15" s="55">
        <v>0.32490474541046077</v>
      </c>
      <c r="E15" s="55">
        <v>-2.9836097752478197E-2</v>
      </c>
      <c r="F15" s="55">
        <v>-0.12319926241788637</v>
      </c>
      <c r="G15" s="55">
        <v>-2.248552578430052E-2</v>
      </c>
      <c r="H15" s="55">
        <v>0.13855063855063854</v>
      </c>
      <c r="I15" s="55">
        <v>-2.7412814274128117E-2</v>
      </c>
      <c r="J15" s="55">
        <v>8.601346297681367E-2</v>
      </c>
      <c r="K15" s="55">
        <v>9.1644204851752065E-2</v>
      </c>
      <c r="L15" s="55"/>
      <c r="M15" s="55"/>
      <c r="N15" s="55">
        <v>5.7661955034898904E-2</v>
      </c>
      <c r="R15" s="31"/>
    </row>
    <row r="16" spans="1:18">
      <c r="A16" s="54" t="s">
        <v>25</v>
      </c>
      <c r="B16" s="55">
        <v>0.19110926464478603</v>
      </c>
      <c r="C16" s="55">
        <v>0.17209481595683176</v>
      </c>
      <c r="D16" s="55">
        <v>0.22081890405377877</v>
      </c>
      <c r="E16" s="55">
        <v>0.24025824302513257</v>
      </c>
      <c r="F16" s="55">
        <v>0.246060846298682</v>
      </c>
      <c r="G16" s="55">
        <v>0.24852499741227616</v>
      </c>
      <c r="H16" s="55">
        <v>0.2336831584207896</v>
      </c>
      <c r="I16" s="55">
        <v>0.22801596498004378</v>
      </c>
      <c r="J16" s="55">
        <v>0.21935483870967742</v>
      </c>
      <c r="K16" s="55">
        <v>0.19465311533362792</v>
      </c>
      <c r="L16" s="55"/>
      <c r="M16" s="55"/>
      <c r="N16" s="55">
        <v>0.22733969636794568</v>
      </c>
      <c r="P16" s="3"/>
      <c r="R16" s="31"/>
    </row>
    <row r="17" spans="1:18">
      <c r="A17" s="15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R17" s="31"/>
    </row>
    <row r="18" spans="1:18" ht="21" customHeight="1">
      <c r="A18" s="223" t="s">
        <v>3</v>
      </c>
      <c r="B18" s="223"/>
      <c r="C18" s="223"/>
      <c r="D18" s="223"/>
      <c r="E18" s="223"/>
      <c r="F18" s="223"/>
      <c r="G18" s="223"/>
      <c r="H18" s="223"/>
      <c r="I18" s="223"/>
      <c r="J18" s="223"/>
      <c r="K18" s="223"/>
      <c r="L18" s="223"/>
      <c r="M18" s="223"/>
      <c r="N18" s="223"/>
      <c r="O18" s="10"/>
      <c r="R18" s="31"/>
    </row>
    <row r="19" spans="1:18">
      <c r="A19" s="48"/>
      <c r="B19" s="48" t="s">
        <v>6</v>
      </c>
      <c r="C19" s="49" t="s">
        <v>7</v>
      </c>
      <c r="D19" s="49" t="s">
        <v>8</v>
      </c>
      <c r="E19" s="49" t="s">
        <v>9</v>
      </c>
      <c r="F19" s="48" t="s">
        <v>10</v>
      </c>
      <c r="G19" s="48" t="s">
        <v>11</v>
      </c>
      <c r="H19" s="48" t="s">
        <v>12</v>
      </c>
      <c r="I19" s="48" t="s">
        <v>13</v>
      </c>
      <c r="J19" s="48" t="s">
        <v>14</v>
      </c>
      <c r="K19" s="48" t="s">
        <v>15</v>
      </c>
      <c r="L19" s="48" t="s">
        <v>16</v>
      </c>
      <c r="M19" s="50" t="s">
        <v>17</v>
      </c>
      <c r="N19" s="48" t="s">
        <v>18</v>
      </c>
      <c r="O19" s="9"/>
      <c r="R19" s="31"/>
    </row>
    <row r="20" spans="1:18">
      <c r="A20" s="128" t="s">
        <v>95</v>
      </c>
      <c r="B20" s="220"/>
      <c r="C20" s="221"/>
      <c r="D20" s="221"/>
      <c r="E20" s="221"/>
      <c r="F20" s="221"/>
      <c r="G20" s="221"/>
      <c r="H20" s="221"/>
      <c r="I20" s="221"/>
      <c r="J20" s="221"/>
      <c r="K20" s="221"/>
      <c r="L20" s="221"/>
      <c r="M20" s="221"/>
      <c r="N20" s="222"/>
      <c r="O20" s="9"/>
      <c r="R20" s="31"/>
    </row>
    <row r="21" spans="1:18">
      <c r="A21" s="128" t="s">
        <v>99</v>
      </c>
      <c r="B21" s="74">
        <v>277</v>
      </c>
      <c r="C21" s="74">
        <v>387</v>
      </c>
      <c r="D21" s="74">
        <v>982</v>
      </c>
      <c r="E21" s="74">
        <v>2208</v>
      </c>
      <c r="F21" s="74">
        <v>2285</v>
      </c>
      <c r="G21" s="74">
        <v>2273</v>
      </c>
      <c r="H21" s="74">
        <v>2327</v>
      </c>
      <c r="I21" s="74">
        <v>2281</v>
      </c>
      <c r="J21" s="74">
        <v>1321</v>
      </c>
      <c r="K21" s="74">
        <v>965</v>
      </c>
      <c r="L21" s="74">
        <v>643</v>
      </c>
      <c r="M21" s="74">
        <v>498</v>
      </c>
      <c r="N21" s="48">
        <v>16447</v>
      </c>
      <c r="O21" s="9"/>
      <c r="R21" s="31"/>
    </row>
    <row r="22" spans="1:18">
      <c r="A22" s="128" t="s">
        <v>100</v>
      </c>
      <c r="B22" s="48">
        <v>345</v>
      </c>
      <c r="C22" s="48">
        <v>373</v>
      </c>
      <c r="D22" s="48">
        <v>557</v>
      </c>
      <c r="E22" s="48">
        <v>1028</v>
      </c>
      <c r="F22" s="48">
        <v>1184</v>
      </c>
      <c r="G22" s="48">
        <v>1172</v>
      </c>
      <c r="H22" s="48">
        <v>1200</v>
      </c>
      <c r="I22" s="48">
        <v>1229</v>
      </c>
      <c r="J22" s="48">
        <v>746</v>
      </c>
      <c r="K22" s="48">
        <v>579</v>
      </c>
      <c r="L22" s="48">
        <v>376</v>
      </c>
      <c r="M22" s="48">
        <v>235</v>
      </c>
      <c r="N22" s="48">
        <v>9024</v>
      </c>
      <c r="O22" s="9"/>
      <c r="R22" s="31"/>
    </row>
    <row r="23" spans="1:18">
      <c r="A23" s="51" t="s">
        <v>101</v>
      </c>
      <c r="B23" s="51">
        <v>622</v>
      </c>
      <c r="C23" s="51">
        <v>760</v>
      </c>
      <c r="D23" s="51">
        <v>1539</v>
      </c>
      <c r="E23" s="51">
        <v>3236</v>
      </c>
      <c r="F23" s="51">
        <v>3469</v>
      </c>
      <c r="G23" s="51">
        <v>3445</v>
      </c>
      <c r="H23" s="51">
        <v>3527</v>
      </c>
      <c r="I23" s="51">
        <v>3510</v>
      </c>
      <c r="J23" s="51">
        <v>2067</v>
      </c>
      <c r="K23" s="51">
        <v>1544</v>
      </c>
      <c r="L23" s="51">
        <v>1019</v>
      </c>
      <c r="M23" s="51">
        <v>733</v>
      </c>
      <c r="N23" s="51">
        <v>25471</v>
      </c>
      <c r="O23" s="9"/>
      <c r="R23" s="31"/>
    </row>
    <row r="24" spans="1:18">
      <c r="A24" s="128" t="s">
        <v>132</v>
      </c>
      <c r="B24" s="220"/>
      <c r="C24" s="221"/>
      <c r="D24" s="221"/>
      <c r="E24" s="221"/>
      <c r="F24" s="221"/>
      <c r="G24" s="221"/>
      <c r="H24" s="221"/>
      <c r="I24" s="221"/>
      <c r="J24" s="221"/>
      <c r="K24" s="221"/>
      <c r="L24" s="221"/>
      <c r="M24" s="221"/>
      <c r="N24" s="222"/>
      <c r="O24" s="9"/>
      <c r="R24" s="31"/>
    </row>
    <row r="25" spans="1:18">
      <c r="A25" s="128" t="s">
        <v>136</v>
      </c>
      <c r="B25" s="52">
        <v>362</v>
      </c>
      <c r="C25" s="52">
        <v>803</v>
      </c>
      <c r="D25" s="52">
        <v>1857</v>
      </c>
      <c r="E25" s="52">
        <v>2581</v>
      </c>
      <c r="F25" s="52">
        <v>2381</v>
      </c>
      <c r="G25" s="52">
        <v>2501</v>
      </c>
      <c r="H25" s="52">
        <v>2785</v>
      </c>
      <c r="I25" s="52">
        <v>2220</v>
      </c>
      <c r="J25" s="52">
        <v>1367</v>
      </c>
      <c r="K25" s="52">
        <v>1054</v>
      </c>
      <c r="L25" s="52"/>
      <c r="M25" s="52"/>
      <c r="N25" s="52">
        <v>17911</v>
      </c>
      <c r="O25" s="9"/>
      <c r="R25" s="31"/>
    </row>
    <row r="26" spans="1:18" s="15" customFormat="1">
      <c r="A26" s="128" t="s">
        <v>137</v>
      </c>
      <c r="B26" s="48">
        <v>313</v>
      </c>
      <c r="C26" s="48">
        <v>461</v>
      </c>
      <c r="D26" s="48">
        <v>786</v>
      </c>
      <c r="E26" s="48">
        <v>1119</v>
      </c>
      <c r="F26" s="48">
        <v>1059</v>
      </c>
      <c r="G26" s="48">
        <v>1177</v>
      </c>
      <c r="H26" s="48">
        <v>1311</v>
      </c>
      <c r="I26" s="48">
        <v>1162</v>
      </c>
      <c r="J26" s="48">
        <v>767</v>
      </c>
      <c r="K26" s="48">
        <v>617</v>
      </c>
      <c r="L26" s="48"/>
      <c r="M26" s="48"/>
      <c r="N26" s="48">
        <v>8772</v>
      </c>
      <c r="O26" s="14"/>
      <c r="R26" s="31"/>
    </row>
    <row r="27" spans="1:18">
      <c r="A27" s="51" t="s">
        <v>138</v>
      </c>
      <c r="B27" s="53">
        <v>675</v>
      </c>
      <c r="C27" s="53">
        <v>1264</v>
      </c>
      <c r="D27" s="53">
        <v>2643</v>
      </c>
      <c r="E27" s="53">
        <v>3700</v>
      </c>
      <c r="F27" s="53">
        <v>3440</v>
      </c>
      <c r="G27" s="53">
        <v>3678</v>
      </c>
      <c r="H27" s="53">
        <v>4096</v>
      </c>
      <c r="I27" s="53">
        <v>3382</v>
      </c>
      <c r="J27" s="53">
        <v>2134</v>
      </c>
      <c r="K27" s="53">
        <v>1671</v>
      </c>
      <c r="L27" s="53"/>
      <c r="M27" s="53"/>
      <c r="N27" s="53">
        <v>26683</v>
      </c>
      <c r="O27" s="11"/>
    </row>
    <row r="28" spans="1:18">
      <c r="A28" s="54" t="s">
        <v>33</v>
      </c>
      <c r="B28" s="55">
        <v>8.5209003215434009E-2</v>
      </c>
      <c r="C28" s="55">
        <v>0.66315789473684217</v>
      </c>
      <c r="D28" s="55">
        <v>0.71734892787524362</v>
      </c>
      <c r="E28" s="55">
        <v>0.14338689740420274</v>
      </c>
      <c r="F28" s="55">
        <v>-8.3597578552897511E-3</v>
      </c>
      <c r="G28" s="55">
        <v>6.7634252539912953E-2</v>
      </c>
      <c r="H28" s="55">
        <v>0.16132690671959171</v>
      </c>
      <c r="I28" s="55">
        <v>-3.6467236467236486E-2</v>
      </c>
      <c r="J28" s="55">
        <v>3.2414126753749439E-2</v>
      </c>
      <c r="K28" s="55">
        <v>8.2253886010362764E-2</v>
      </c>
      <c r="L28" s="55"/>
      <c r="M28" s="55"/>
      <c r="N28" s="55">
        <v>0.12496310974324376</v>
      </c>
      <c r="O28" s="11"/>
    </row>
    <row r="29" spans="1:18">
      <c r="A29" s="54" t="s">
        <v>31</v>
      </c>
      <c r="B29" s="55">
        <v>0.30685920577617321</v>
      </c>
      <c r="C29" s="55">
        <v>1.0749354005167957</v>
      </c>
      <c r="D29" s="55">
        <v>0.8910386965376782</v>
      </c>
      <c r="E29" s="55">
        <v>0.1689311594202898</v>
      </c>
      <c r="F29" s="55">
        <v>4.2013129102844715E-2</v>
      </c>
      <c r="G29" s="55">
        <v>0.10030796304443457</v>
      </c>
      <c r="H29" s="55">
        <v>0.19681993983669965</v>
      </c>
      <c r="I29" s="55">
        <v>-2.6742656729504599E-2</v>
      </c>
      <c r="J29" s="55">
        <v>3.4822104466313508E-2</v>
      </c>
      <c r="K29" s="55">
        <v>9.222797927461146E-2</v>
      </c>
      <c r="L29" s="55"/>
      <c r="M29" s="55"/>
      <c r="N29" s="55">
        <v>0.17019469489089256</v>
      </c>
      <c r="O29" s="11"/>
    </row>
    <row r="30" spans="1:18">
      <c r="A30" s="54" t="s">
        <v>34</v>
      </c>
      <c r="B30" s="55">
        <v>-9.2753623188405743E-2</v>
      </c>
      <c r="C30" s="55">
        <v>0.23592493297587125</v>
      </c>
      <c r="D30" s="55">
        <v>0.4111310592459605</v>
      </c>
      <c r="E30" s="55">
        <v>8.8521400778210024E-2</v>
      </c>
      <c r="F30" s="55">
        <v>-0.10557432432432434</v>
      </c>
      <c r="G30" s="55">
        <v>4.2662116040954601E-3</v>
      </c>
      <c r="H30" s="55">
        <v>9.2500000000000027E-2</v>
      </c>
      <c r="I30" s="55">
        <v>-5.4515866558177417E-2</v>
      </c>
      <c r="J30" s="55">
        <v>2.815013404825728E-2</v>
      </c>
      <c r="K30" s="55">
        <v>6.563039723661479E-2</v>
      </c>
      <c r="L30" s="55"/>
      <c r="M30" s="55"/>
      <c r="N30" s="55">
        <v>4.2672055152739752E-2</v>
      </c>
      <c r="O30" s="11"/>
    </row>
    <row r="31" spans="1:18">
      <c r="A31" s="54" t="s">
        <v>26</v>
      </c>
      <c r="B31" s="55">
        <v>0.53629629629629627</v>
      </c>
      <c r="C31" s="55">
        <v>0.63528481012658233</v>
      </c>
      <c r="D31" s="55">
        <v>0.70261066969353003</v>
      </c>
      <c r="E31" s="55">
        <v>0.69756756756756755</v>
      </c>
      <c r="F31" s="55">
        <v>0.69215116279069766</v>
      </c>
      <c r="G31" s="55">
        <v>0.67998912452419791</v>
      </c>
      <c r="H31" s="55">
        <v>0.679931640625</v>
      </c>
      <c r="I31" s="55">
        <v>0.65641632170313424</v>
      </c>
      <c r="J31" s="55">
        <v>0.64058106841611995</v>
      </c>
      <c r="K31" s="55">
        <v>0.63076002393776187</v>
      </c>
      <c r="L31" s="55"/>
      <c r="M31" s="55"/>
      <c r="N31" s="55">
        <v>0.67125135854289253</v>
      </c>
    </row>
    <row r="34" spans="1:7" ht="33" customHeight="1">
      <c r="A34" s="176" t="s">
        <v>57</v>
      </c>
      <c r="B34" s="178" t="s">
        <v>147</v>
      </c>
      <c r="C34" s="179"/>
      <c r="D34" s="180" t="s">
        <v>5</v>
      </c>
      <c r="E34" s="182" t="s">
        <v>149</v>
      </c>
      <c r="F34" s="183"/>
      <c r="G34" s="180" t="s">
        <v>5</v>
      </c>
    </row>
    <row r="35" spans="1:7" ht="16.5" customHeight="1">
      <c r="A35" s="177"/>
      <c r="B35" s="59">
        <v>2019</v>
      </c>
      <c r="C35" s="59">
        <v>2018</v>
      </c>
      <c r="D35" s="181"/>
      <c r="E35" s="59">
        <v>2019</v>
      </c>
      <c r="F35" s="59">
        <v>2018</v>
      </c>
      <c r="G35" s="181"/>
    </row>
    <row r="36" spans="1:7" ht="16.5" customHeight="1">
      <c r="A36" s="16" t="s">
        <v>58</v>
      </c>
      <c r="B36" s="86">
        <v>881</v>
      </c>
      <c r="C36" s="86">
        <v>841</v>
      </c>
      <c r="D36" s="73">
        <v>4.7562425683709941E-2</v>
      </c>
      <c r="E36" s="86">
        <v>17745</v>
      </c>
      <c r="F36" s="86">
        <v>13294</v>
      </c>
      <c r="G36" s="73">
        <v>0.33481269745749964</v>
      </c>
    </row>
    <row r="37" spans="1:7" ht="16.5" customHeight="1">
      <c r="A37" s="16" t="s">
        <v>59</v>
      </c>
      <c r="B37" s="86">
        <v>3645</v>
      </c>
      <c r="C37" s="86">
        <v>3339</v>
      </c>
      <c r="D37" s="73">
        <v>9.1644204851752065E-2</v>
      </c>
      <c r="E37" s="86">
        <v>60310</v>
      </c>
      <c r="F37" s="86">
        <v>57022</v>
      </c>
      <c r="G37" s="73">
        <v>5.7661955034898904E-2</v>
      </c>
    </row>
    <row r="38" spans="1:7" ht="16.5" customHeight="1">
      <c r="A38" s="68" t="s">
        <v>18</v>
      </c>
      <c r="B38" s="86">
        <v>4526</v>
      </c>
      <c r="C38" s="86">
        <v>4180</v>
      </c>
      <c r="D38" s="73">
        <v>8.2775119617224835E-2</v>
      </c>
      <c r="E38" s="86">
        <v>78055</v>
      </c>
      <c r="F38" s="86">
        <v>70316</v>
      </c>
      <c r="G38" s="73">
        <v>0.11006029922066096</v>
      </c>
    </row>
    <row r="41" spans="1:7" ht="33" customHeight="1">
      <c r="A41" s="176" t="s">
        <v>60</v>
      </c>
      <c r="B41" s="178" t="s">
        <v>147</v>
      </c>
      <c r="C41" s="179"/>
      <c r="D41" s="180" t="s">
        <v>5</v>
      </c>
      <c r="E41" s="182" t="s">
        <v>149</v>
      </c>
      <c r="F41" s="183"/>
      <c r="G41" s="180" t="s">
        <v>5</v>
      </c>
    </row>
    <row r="42" spans="1:7" ht="15.75" customHeight="1">
      <c r="A42" s="177"/>
      <c r="B42" s="59">
        <v>2019</v>
      </c>
      <c r="C42" s="59">
        <v>2018</v>
      </c>
      <c r="D42" s="181"/>
      <c r="E42" s="59">
        <v>2019</v>
      </c>
      <c r="F42" s="59">
        <v>2018</v>
      </c>
      <c r="G42" s="181"/>
    </row>
    <row r="43" spans="1:7" ht="15.75" customHeight="1">
      <c r="A43" s="92" t="s">
        <v>58</v>
      </c>
      <c r="B43" s="86">
        <v>1054</v>
      </c>
      <c r="C43" s="86">
        <v>965</v>
      </c>
      <c r="D43" s="73">
        <v>9.222797927461146E-2</v>
      </c>
      <c r="E43" s="86">
        <v>17911</v>
      </c>
      <c r="F43" s="86">
        <v>15306</v>
      </c>
      <c r="G43" s="73">
        <v>0.17019469489089256</v>
      </c>
    </row>
    <row r="44" spans="1:7" ht="15.75" customHeight="1">
      <c r="A44" s="92" t="s">
        <v>59</v>
      </c>
      <c r="B44" s="86">
        <v>617</v>
      </c>
      <c r="C44" s="86">
        <v>579</v>
      </c>
      <c r="D44" s="73">
        <v>6.563039723661479E-2</v>
      </c>
      <c r="E44" s="86">
        <v>8772</v>
      </c>
      <c r="F44" s="86">
        <v>8413</v>
      </c>
      <c r="G44" s="73">
        <v>4.2672055152739752E-2</v>
      </c>
    </row>
    <row r="45" spans="1:7" ht="15.75" customHeight="1">
      <c r="A45" s="93" t="s">
        <v>18</v>
      </c>
      <c r="B45" s="86">
        <v>1671</v>
      </c>
      <c r="C45" s="86">
        <v>1544</v>
      </c>
      <c r="D45" s="73">
        <v>8.2253886010362764E-2</v>
      </c>
      <c r="E45" s="86">
        <v>26683</v>
      </c>
      <c r="F45" s="86">
        <v>23719</v>
      </c>
      <c r="G45" s="73">
        <v>0.12496310974324376</v>
      </c>
    </row>
    <row r="49" spans="1:14">
      <c r="A49" s="8" t="s">
        <v>88</v>
      </c>
    </row>
    <row r="52" spans="1:14" ht="43.5" customHeight="1">
      <c r="A52" s="224" t="s">
        <v>82</v>
      </c>
      <c r="B52" s="224"/>
      <c r="C52" s="224"/>
      <c r="D52" s="224"/>
      <c r="E52" s="224"/>
      <c r="F52" s="224"/>
      <c r="G52" s="224"/>
      <c r="H52" s="224"/>
      <c r="I52" s="224"/>
      <c r="J52" s="29"/>
      <c r="K52" s="29"/>
      <c r="L52" s="29"/>
      <c r="M52" s="29"/>
      <c r="N52" s="29"/>
    </row>
    <row r="53" spans="1:14" ht="18.75" customHeight="1"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30"/>
    </row>
  </sheetData>
  <mergeCells count="18">
    <mergeCell ref="G41:G42"/>
    <mergeCell ref="G34:G35"/>
    <mergeCell ref="A52:I52"/>
    <mergeCell ref="A34:A35"/>
    <mergeCell ref="B34:C34"/>
    <mergeCell ref="A41:A42"/>
    <mergeCell ref="B41:C41"/>
    <mergeCell ref="D41:D42"/>
    <mergeCell ref="E41:F41"/>
    <mergeCell ref="D34:D35"/>
    <mergeCell ref="E34:F34"/>
    <mergeCell ref="A2:N2"/>
    <mergeCell ref="B20:N20"/>
    <mergeCell ref="B24:N24"/>
    <mergeCell ref="A3:N3"/>
    <mergeCell ref="A18:N18"/>
    <mergeCell ref="B5:N5"/>
    <mergeCell ref="B9:N9"/>
  </mergeCells>
  <phoneticPr fontId="4" type="noConversion"/>
  <pageMargins left="0.75" right="0.75" top="0.42" bottom="0.17" header="0.25" footer="0.17"/>
  <pageSetup paperSize="9" scale="5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8</vt:i4>
      </vt:variant>
    </vt:vector>
  </HeadingPairs>
  <TitlesOfParts>
    <vt:vector size="17" baseType="lpstr">
      <vt:lpstr>INDEX</vt:lpstr>
      <vt:lpstr>R_PTW 2019vs2018</vt:lpstr>
      <vt:lpstr>R_PTW NEW 2019vs2018</vt:lpstr>
      <vt:lpstr>R_nowe MC 2019vs2018</vt:lpstr>
      <vt:lpstr>R_MC 2019 rankingi</vt:lpstr>
      <vt:lpstr>R_nowe MP 2019vs2018</vt:lpstr>
      <vt:lpstr>R_MP_2019 ranking</vt:lpstr>
      <vt:lpstr>R_PTW USED 2019vs2018</vt:lpstr>
      <vt:lpstr>R_MC&amp;MP struktura 2019</vt:lpstr>
      <vt:lpstr>'R_MC 2019 rankingi'!Obszar_wydruku</vt:lpstr>
      <vt:lpstr>'R_MC&amp;MP struktura 2019'!Obszar_wydruku</vt:lpstr>
      <vt:lpstr>'R_MP_2019 ranking'!Obszar_wydruku</vt:lpstr>
      <vt:lpstr>'R_nowe MC 2019vs2018'!Obszar_wydruku</vt:lpstr>
      <vt:lpstr>'R_nowe MP 2019vs2018'!Obszar_wydruku</vt:lpstr>
      <vt:lpstr>'R_PTW 2019vs2018'!Obszar_wydruku</vt:lpstr>
      <vt:lpstr>'R_PTW NEW 2019vs2018'!Obszar_wydruku</vt:lpstr>
      <vt:lpstr>'R_PTW USED 2019vs2018'!Obszar_wydruku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 SOIS</dc:creator>
  <cp:lastModifiedBy>Marek_Wolfigiel</cp:lastModifiedBy>
  <cp:lastPrinted>2015-02-06T15:06:07Z</cp:lastPrinted>
  <dcterms:created xsi:type="dcterms:W3CDTF">2008-02-15T15:03:22Z</dcterms:created>
  <dcterms:modified xsi:type="dcterms:W3CDTF">2019-11-07T12:09:26Z</dcterms:modified>
</cp:coreProperties>
</file>